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ก่อสร้าง 69\"/>
    </mc:Choice>
  </mc:AlternateContent>
  <xr:revisionPtr revIDLastSave="0" documentId="13_ncr:1_{FF7351EC-0CEE-48C4-A023-C200F1B22488}" xr6:coauthVersionLast="47" xr6:coauthVersionMax="47" xr10:uidLastSave="{00000000-0000-0000-0000-000000000000}"/>
  <bookViews>
    <workbookView xWindow="-120" yWindow="-120" windowWidth="29040" windowHeight="15720" tabRatio="894" activeTab="9" xr2:uid="{00000000-000D-0000-FFFF-FFFF00000000}"/>
  </bookViews>
  <sheets>
    <sheet name="กรอกข้อมูลโครงการ" sheetId="20" r:id="rId1"/>
    <sheet name="สรุป ปร.6" sheetId="42" r:id="rId2"/>
    <sheet name="สรุป ปร.5 ก" sheetId="41" r:id="rId3"/>
    <sheet name="สรุป ปร.4" sheetId="39" r:id="rId4"/>
    <sheet name="ปร.4 งานวิศวกรรมโครงสร้าง" sheetId="44" r:id="rId5"/>
    <sheet name="ปร.4 งานสถาปัตยกรรม" sheetId="45" r:id="rId6"/>
    <sheet name="ปรับอากาศ" sheetId="32" state="hidden" r:id="rId7"/>
    <sheet name="ปร.4งานวิศวกรรมไฟฟ้า" sheetId="50" r:id="rId8"/>
    <sheet name="ปร.4งานสุขาภิบาล" sheetId="51" r:id="rId9"/>
    <sheet name="ปร.4 งานเบ็ดเตล็ด" sheetId="49" r:id="rId10"/>
  </sheets>
  <externalReferences>
    <externalReference r:id="rId11"/>
  </externalReferences>
  <definedNames>
    <definedName name="_xlnm.Print_Area" localSheetId="3">'สรุป ปร.4'!$A$1:$K$27</definedName>
    <definedName name="_xlnm.Print_Titles" localSheetId="4">'ปร.4 งานวิศวกรรมโครงสร้าง'!$1:$7</definedName>
    <definedName name="_xlnm.Print_Titles" localSheetId="5">'ปร.4 งานสถาปัตยกรรม'!$1:$7</definedName>
    <definedName name="_xlnm.Print_Titles" localSheetId="7">ปร.4งานวิศวกรรมไฟฟ้า!$1:$7</definedName>
    <definedName name="_xlnm.Print_Titles" localSheetId="8">ปร.4งานสุขาภิบาล!$1:$7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1" l="1"/>
  <c r="I44" i="45" l="1"/>
  <c r="I45" i="45"/>
  <c r="I46" i="45"/>
  <c r="J46" i="45" s="1"/>
  <c r="I47" i="45"/>
  <c r="I52" i="45"/>
  <c r="J52" i="45" s="1"/>
  <c r="G44" i="45"/>
  <c r="J44" i="45" s="1"/>
  <c r="G45" i="45"/>
  <c r="G46" i="45"/>
  <c r="G47" i="45"/>
  <c r="G52" i="45"/>
  <c r="J47" i="45" l="1"/>
  <c r="J45" i="45"/>
  <c r="I29" i="45"/>
  <c r="I30" i="45"/>
  <c r="I31" i="45"/>
  <c r="I32" i="45"/>
  <c r="I33" i="45"/>
  <c r="I35" i="45"/>
  <c r="I36" i="45"/>
  <c r="I38" i="45"/>
  <c r="I39" i="45"/>
  <c r="I40" i="45"/>
  <c r="G29" i="45"/>
  <c r="G30" i="45"/>
  <c r="G31" i="45"/>
  <c r="G32" i="45"/>
  <c r="G33" i="45"/>
  <c r="G35" i="45"/>
  <c r="G36" i="45"/>
  <c r="G38" i="45"/>
  <c r="G39" i="45"/>
  <c r="G40" i="45"/>
  <c r="I28" i="45"/>
  <c r="G28" i="45"/>
  <c r="I20" i="45"/>
  <c r="I22" i="45"/>
  <c r="I23" i="45"/>
  <c r="I24" i="45"/>
  <c r="I25" i="45"/>
  <c r="G20" i="45"/>
  <c r="G22" i="45"/>
  <c r="G23" i="45"/>
  <c r="G24" i="45"/>
  <c r="G25" i="45"/>
  <c r="I18" i="45"/>
  <c r="G18" i="45"/>
  <c r="I12" i="44"/>
  <c r="I13" i="44"/>
  <c r="I14" i="44"/>
  <c r="I15" i="44"/>
  <c r="I16" i="44"/>
  <c r="I17" i="44"/>
  <c r="I18" i="44"/>
  <c r="I19" i="44"/>
  <c r="I20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7" i="44"/>
  <c r="I38" i="44"/>
  <c r="I39" i="44"/>
  <c r="I40" i="44"/>
  <c r="I41" i="44"/>
  <c r="I42" i="44"/>
  <c r="I43" i="44"/>
  <c r="I44" i="44"/>
  <c r="G12" i="44"/>
  <c r="G13" i="44"/>
  <c r="G14" i="44"/>
  <c r="G15" i="44"/>
  <c r="G16" i="44"/>
  <c r="J16" i="44" s="1"/>
  <c r="G17" i="44"/>
  <c r="G18" i="44"/>
  <c r="J18" i="44" s="1"/>
  <c r="G22" i="44"/>
  <c r="G23" i="44"/>
  <c r="J23" i="44" s="1"/>
  <c r="G24" i="44"/>
  <c r="G25" i="44"/>
  <c r="G26" i="44"/>
  <c r="G27" i="44"/>
  <c r="J27" i="44" s="1"/>
  <c r="G28" i="44"/>
  <c r="J28" i="44" s="1"/>
  <c r="G29" i="44"/>
  <c r="J29" i="44" s="1"/>
  <c r="G30" i="44"/>
  <c r="J30" i="44" s="1"/>
  <c r="G31" i="44"/>
  <c r="G32" i="44"/>
  <c r="G33" i="44"/>
  <c r="G34" i="44"/>
  <c r="J34" i="44" s="1"/>
  <c r="G35" i="44"/>
  <c r="J35" i="44" s="1"/>
  <c r="G36" i="44"/>
  <c r="G37" i="44"/>
  <c r="G38" i="44"/>
  <c r="J38" i="44" s="1"/>
  <c r="G39" i="44"/>
  <c r="G40" i="44"/>
  <c r="G41" i="44"/>
  <c r="G42" i="44"/>
  <c r="G43" i="44"/>
  <c r="G44" i="44"/>
  <c r="J44" i="44" s="1"/>
  <c r="I11" i="44"/>
  <c r="G11" i="44"/>
  <c r="J11" i="44" s="1"/>
  <c r="I85" i="45"/>
  <c r="I86" i="45"/>
  <c r="I88" i="45"/>
  <c r="I89" i="45"/>
  <c r="I90" i="45"/>
  <c r="I91" i="45"/>
  <c r="I92" i="45"/>
  <c r="I93" i="45"/>
  <c r="I94" i="45"/>
  <c r="I95" i="45"/>
  <c r="I96" i="45"/>
  <c r="I97" i="45"/>
  <c r="I98" i="45"/>
  <c r="I99" i="45"/>
  <c r="I100" i="45"/>
  <c r="I101" i="45"/>
  <c r="I102" i="45"/>
  <c r="G85" i="45"/>
  <c r="G86" i="45"/>
  <c r="G88" i="45"/>
  <c r="G89" i="45"/>
  <c r="G90" i="45"/>
  <c r="G91" i="45"/>
  <c r="G92" i="45"/>
  <c r="G93" i="45"/>
  <c r="G94" i="45"/>
  <c r="G95" i="45"/>
  <c r="G96" i="45"/>
  <c r="G97" i="45"/>
  <c r="G98" i="45"/>
  <c r="G99" i="45"/>
  <c r="G100" i="45"/>
  <c r="G101" i="45"/>
  <c r="G102" i="45"/>
  <c r="I84" i="45"/>
  <c r="G84" i="45"/>
  <c r="I106" i="45"/>
  <c r="I107" i="45"/>
  <c r="I108" i="45"/>
  <c r="G106" i="45"/>
  <c r="G107" i="45"/>
  <c r="G108" i="45"/>
  <c r="I105" i="45"/>
  <c r="G105" i="45"/>
  <c r="I78" i="45"/>
  <c r="I79" i="45"/>
  <c r="I80" i="45"/>
  <c r="G78" i="45"/>
  <c r="G79" i="45"/>
  <c r="G80" i="45"/>
  <c r="G81" i="45"/>
  <c r="J81" i="45" s="1"/>
  <c r="I77" i="45"/>
  <c r="G77" i="45"/>
  <c r="I57" i="45"/>
  <c r="I58" i="45"/>
  <c r="I59" i="45"/>
  <c r="I60" i="45"/>
  <c r="I61" i="45"/>
  <c r="I62" i="45"/>
  <c r="I64" i="45"/>
  <c r="I65" i="45"/>
  <c r="I66" i="45"/>
  <c r="I67" i="45"/>
  <c r="I68" i="45"/>
  <c r="I69" i="45"/>
  <c r="I70" i="45"/>
  <c r="I71" i="45"/>
  <c r="I72" i="45"/>
  <c r="I73" i="45"/>
  <c r="I74" i="45"/>
  <c r="G57" i="45"/>
  <c r="G58" i="45"/>
  <c r="G59" i="45"/>
  <c r="G60" i="45"/>
  <c r="G61" i="45"/>
  <c r="G62" i="45"/>
  <c r="G64" i="45"/>
  <c r="G65" i="45"/>
  <c r="G66" i="45"/>
  <c r="G67" i="45"/>
  <c r="G68" i="45"/>
  <c r="G69" i="45"/>
  <c r="G70" i="45"/>
  <c r="G71" i="45"/>
  <c r="G72" i="45"/>
  <c r="G73" i="45"/>
  <c r="G74" i="45"/>
  <c r="I56" i="45"/>
  <c r="G56" i="45"/>
  <c r="I43" i="45"/>
  <c r="G43" i="45"/>
  <c r="I12" i="45"/>
  <c r="I13" i="45"/>
  <c r="I14" i="45"/>
  <c r="I15" i="45"/>
  <c r="G12" i="45"/>
  <c r="G13" i="45"/>
  <c r="G14" i="45"/>
  <c r="G15" i="45"/>
  <c r="I10" i="45"/>
  <c r="G10" i="45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G11" i="51"/>
  <c r="G12" i="51"/>
  <c r="G13" i="51"/>
  <c r="G14" i="51"/>
  <c r="G15" i="51"/>
  <c r="J15" i="51" s="1"/>
  <c r="G16" i="51"/>
  <c r="G17" i="51"/>
  <c r="G18" i="51"/>
  <c r="G19" i="51"/>
  <c r="G20" i="51"/>
  <c r="G21" i="51"/>
  <c r="J21" i="51" s="1"/>
  <c r="G22" i="51"/>
  <c r="G23" i="51"/>
  <c r="G24" i="51"/>
  <c r="G25" i="51"/>
  <c r="G26" i="51"/>
  <c r="I10" i="51"/>
  <c r="G10" i="51"/>
  <c r="E27" i="44"/>
  <c r="E25" i="44"/>
  <c r="E24" i="44"/>
  <c r="E23" i="44"/>
  <c r="I22" i="44"/>
  <c r="E22" i="44"/>
  <c r="I21" i="44"/>
  <c r="G21" i="44"/>
  <c r="E21" i="44"/>
  <c r="G20" i="44"/>
  <c r="E20" i="44"/>
  <c r="G19" i="44"/>
  <c r="E19" i="44"/>
  <c r="E18" i="44"/>
  <c r="I10" i="50"/>
  <c r="I11" i="50"/>
  <c r="I12" i="50"/>
  <c r="I13" i="50"/>
  <c r="I14" i="50"/>
  <c r="I15" i="50"/>
  <c r="I16" i="50"/>
  <c r="G10" i="50"/>
  <c r="G11" i="50"/>
  <c r="G12" i="50"/>
  <c r="G13" i="50"/>
  <c r="G14" i="50"/>
  <c r="J14" i="50" s="1"/>
  <c r="G15" i="50"/>
  <c r="J15" i="50" s="1"/>
  <c r="G16" i="50"/>
  <c r="I9" i="50"/>
  <c r="G9" i="50"/>
  <c r="B11" i="42"/>
  <c r="B12" i="39"/>
  <c r="B15" i="41" s="1"/>
  <c r="I10" i="49"/>
  <c r="I11" i="49"/>
  <c r="I12" i="49"/>
  <c r="I13" i="49"/>
  <c r="G10" i="49"/>
  <c r="G11" i="49"/>
  <c r="G12" i="49"/>
  <c r="G13" i="49"/>
  <c r="I9" i="49"/>
  <c r="G9" i="49"/>
  <c r="J41" i="44" l="1"/>
  <c r="J33" i="44"/>
  <c r="J25" i="44"/>
  <c r="J14" i="44"/>
  <c r="J40" i="44"/>
  <c r="J32" i="44"/>
  <c r="J12" i="50"/>
  <c r="J36" i="44"/>
  <c r="J105" i="45"/>
  <c r="J31" i="44"/>
  <c r="J13" i="49"/>
  <c r="J25" i="51"/>
  <c r="J13" i="51"/>
  <c r="J11" i="49"/>
  <c r="J17" i="44"/>
  <c r="J12" i="44"/>
  <c r="J12" i="49"/>
  <c r="G25" i="49"/>
  <c r="G12" i="39" s="1"/>
  <c r="J10" i="49"/>
  <c r="J9" i="49"/>
  <c r="J24" i="51"/>
  <c r="J18" i="51"/>
  <c r="J12" i="51"/>
  <c r="J13" i="50"/>
  <c r="J11" i="50"/>
  <c r="I27" i="50"/>
  <c r="J9" i="50"/>
  <c r="J23" i="45"/>
  <c r="J43" i="44"/>
  <c r="J42" i="44"/>
  <c r="J39" i="44"/>
  <c r="J37" i="44"/>
  <c r="J24" i="44"/>
  <c r="J19" i="44"/>
  <c r="J13" i="44"/>
  <c r="J20" i="44"/>
  <c r="J15" i="44"/>
  <c r="J17" i="51"/>
  <c r="J23" i="51"/>
  <c r="J11" i="51"/>
  <c r="I103" i="45"/>
  <c r="J10" i="51"/>
  <c r="J16" i="51"/>
  <c r="I25" i="49"/>
  <c r="I12" i="39" s="1"/>
  <c r="I35" i="51"/>
  <c r="I11" i="39" s="1"/>
  <c r="J16" i="50"/>
  <c r="J26" i="51"/>
  <c r="J20" i="51"/>
  <c r="J14" i="51"/>
  <c r="J99" i="45"/>
  <c r="G35" i="51"/>
  <c r="J22" i="51"/>
  <c r="J22" i="44"/>
  <c r="J21" i="44"/>
  <c r="G52" i="44"/>
  <c r="I52" i="44"/>
  <c r="J26" i="44"/>
  <c r="G103" i="45"/>
  <c r="J29" i="45"/>
  <c r="J20" i="45"/>
  <c r="J32" i="45"/>
  <c r="J22" i="45"/>
  <c r="J108" i="45"/>
  <c r="J96" i="45"/>
  <c r="J84" i="45"/>
  <c r="J97" i="45"/>
  <c r="J89" i="45"/>
  <c r="J98" i="45"/>
  <c r="J90" i="45"/>
  <c r="J25" i="45"/>
  <c r="J33" i="45"/>
  <c r="J92" i="45"/>
  <c r="J106" i="45"/>
  <c r="J107" i="45"/>
  <c r="J102" i="45"/>
  <c r="J95" i="45"/>
  <c r="J86" i="45"/>
  <c r="J24" i="45"/>
  <c r="J40" i="45"/>
  <c r="J30" i="45"/>
  <c r="J91" i="45"/>
  <c r="J78" i="45"/>
  <c r="J56" i="45"/>
  <c r="J79" i="45"/>
  <c r="J60" i="45"/>
  <c r="J80" i="45"/>
  <c r="I26" i="45"/>
  <c r="I109" i="45"/>
  <c r="J100" i="45"/>
  <c r="J93" i="45"/>
  <c r="G26" i="45"/>
  <c r="J31" i="45"/>
  <c r="J35" i="45"/>
  <c r="J64" i="45"/>
  <c r="G109" i="45"/>
  <c r="J101" i="45"/>
  <c r="J94" i="45"/>
  <c r="J85" i="45"/>
  <c r="J28" i="45"/>
  <c r="J36" i="45"/>
  <c r="J39" i="45"/>
  <c r="J69" i="45"/>
  <c r="J88" i="45"/>
  <c r="I41" i="45"/>
  <c r="G41" i="45"/>
  <c r="J18" i="45"/>
  <c r="J77" i="45"/>
  <c r="I82" i="45"/>
  <c r="J73" i="45"/>
  <c r="J38" i="45"/>
  <c r="G27" i="50"/>
  <c r="J19" i="51"/>
  <c r="J71" i="45"/>
  <c r="J62" i="45"/>
  <c r="J72" i="45"/>
  <c r="J65" i="45"/>
  <c r="J57" i="45"/>
  <c r="J74" i="45"/>
  <c r="J66" i="45"/>
  <c r="J43" i="45"/>
  <c r="G82" i="45"/>
  <c r="G53" i="45"/>
  <c r="I53" i="45"/>
  <c r="J67" i="45"/>
  <c r="J58" i="45"/>
  <c r="J68" i="45"/>
  <c r="J59" i="45"/>
  <c r="J70" i="45"/>
  <c r="J61" i="45"/>
  <c r="I75" i="45"/>
  <c r="G75" i="45"/>
  <c r="J12" i="45"/>
  <c r="J14" i="45"/>
  <c r="J15" i="45"/>
  <c r="J10" i="45"/>
  <c r="J13" i="45"/>
  <c r="J10" i="50"/>
  <c r="D23" i="41"/>
  <c r="D22" i="41"/>
  <c r="J35" i="51" l="1"/>
  <c r="J27" i="50"/>
  <c r="J103" i="45"/>
  <c r="J53" i="45"/>
  <c r="J109" i="45"/>
  <c r="J82" i="45"/>
  <c r="J26" i="45"/>
  <c r="J41" i="45"/>
  <c r="J75" i="45"/>
  <c r="J52" i="44"/>
  <c r="B10" i="39" l="1"/>
  <c r="B13" i="41" s="1"/>
  <c r="B11" i="39"/>
  <c r="B14" i="41" s="1"/>
  <c r="B9" i="39"/>
  <c r="G11" i="39" l="1"/>
  <c r="I16" i="45"/>
  <c r="I115" i="45" s="1"/>
  <c r="G16" i="45"/>
  <c r="G115" i="45" s="1"/>
  <c r="G9" i="39" s="1"/>
  <c r="H5" i="51" l="1"/>
  <c r="C5" i="51"/>
  <c r="H4" i="51"/>
  <c r="C4" i="51"/>
  <c r="H3" i="51"/>
  <c r="C3" i="51"/>
  <c r="A2" i="51"/>
  <c r="H5" i="50"/>
  <c r="C5" i="50"/>
  <c r="H4" i="50"/>
  <c r="C4" i="50"/>
  <c r="H3" i="50"/>
  <c r="C3" i="50"/>
  <c r="A2" i="50"/>
  <c r="G10" i="39" l="1"/>
  <c r="I10" i="39" l="1"/>
  <c r="J10" i="39"/>
  <c r="F13" i="41" s="1"/>
  <c r="J11" i="39"/>
  <c r="F14" i="41" s="1"/>
  <c r="H5" i="49"/>
  <c r="C5" i="49"/>
  <c r="H4" i="49"/>
  <c r="C4" i="49"/>
  <c r="H3" i="49"/>
  <c r="C3" i="49"/>
  <c r="A2" i="49"/>
  <c r="J25" i="49" l="1"/>
  <c r="J12" i="39" s="1"/>
  <c r="F15" i="41" s="1"/>
  <c r="B8" i="39"/>
  <c r="B11" i="41" s="1"/>
  <c r="H5" i="45" l="1"/>
  <c r="C5" i="45"/>
  <c r="H4" i="45"/>
  <c r="C4" i="45"/>
  <c r="H3" i="45"/>
  <c r="C3" i="45"/>
  <c r="A2" i="45"/>
  <c r="H5" i="44"/>
  <c r="C5" i="44"/>
  <c r="H4" i="44"/>
  <c r="C4" i="44"/>
  <c r="H3" i="44"/>
  <c r="C3" i="44"/>
  <c r="A2" i="44"/>
  <c r="I9" i="39" l="1"/>
  <c r="J16" i="45"/>
  <c r="G8" i="39" l="1"/>
  <c r="D31" i="41"/>
  <c r="G30" i="41"/>
  <c r="C30" i="41"/>
  <c r="C28" i="42"/>
  <c r="C5" i="39"/>
  <c r="C6" i="41"/>
  <c r="C6" i="42"/>
  <c r="D29" i="42"/>
  <c r="G28" i="42"/>
  <c r="C8" i="42"/>
  <c r="C5" i="42"/>
  <c r="C4" i="42"/>
  <c r="C3" i="42"/>
  <c r="A2" i="42"/>
  <c r="D21" i="41"/>
  <c r="D20" i="41"/>
  <c r="C8" i="41"/>
  <c r="C5" i="41"/>
  <c r="C4" i="41"/>
  <c r="C3" i="41"/>
  <c r="A2" i="41"/>
  <c r="B12" i="41"/>
  <c r="H5" i="39"/>
  <c r="H4" i="39"/>
  <c r="C4" i="39"/>
  <c r="H3" i="39"/>
  <c r="C3" i="39"/>
  <c r="A2" i="39"/>
  <c r="H31" i="32"/>
  <c r="H57" i="32" s="1"/>
  <c r="H83" i="32" s="1"/>
  <c r="H109" i="32" s="1"/>
  <c r="H135" i="32" s="1"/>
  <c r="H161" i="32" s="1"/>
  <c r="H30" i="32"/>
  <c r="H56" i="32" s="1"/>
  <c r="H82" i="32" s="1"/>
  <c r="H108" i="32" s="1"/>
  <c r="H134" i="32" s="1"/>
  <c r="H160" i="32" s="1"/>
  <c r="H29" i="32"/>
  <c r="H55" i="32" s="1"/>
  <c r="H81" i="32" s="1"/>
  <c r="H107" i="32" s="1"/>
  <c r="H133" i="32" s="1"/>
  <c r="H159" i="32" s="1"/>
  <c r="C5" i="32"/>
  <c r="C31" i="32" s="1"/>
  <c r="C57" i="32" s="1"/>
  <c r="C83" i="32" s="1"/>
  <c r="C109" i="32" s="1"/>
  <c r="C135" i="32" s="1"/>
  <c r="C161" i="32" s="1"/>
  <c r="C4" i="32"/>
  <c r="C30" i="32" s="1"/>
  <c r="C56" i="32" s="1"/>
  <c r="C82" i="32" s="1"/>
  <c r="C108" i="32" s="1"/>
  <c r="C134" i="32" s="1"/>
  <c r="C160" i="32" s="1"/>
  <c r="C3" i="32"/>
  <c r="C29" i="32" s="1"/>
  <c r="C55" i="32" s="1"/>
  <c r="C81" i="32" s="1"/>
  <c r="C107" i="32" s="1"/>
  <c r="C133" i="32" s="1"/>
  <c r="C159" i="32" s="1"/>
  <c r="A2" i="32"/>
  <c r="A28" i="32" s="1"/>
  <c r="A54" i="32" s="1"/>
  <c r="A80" i="32" s="1"/>
  <c r="A106" i="32" s="1"/>
  <c r="A132" i="32" s="1"/>
  <c r="A158" i="32" s="1"/>
  <c r="G27" i="39" l="1"/>
  <c r="J115" i="45"/>
  <c r="J9" i="39" s="1"/>
  <c r="F12" i="41" l="1"/>
  <c r="I8" i="39"/>
  <c r="I27" i="39" s="1"/>
  <c r="J8" i="39"/>
  <c r="F11" i="41" l="1"/>
  <c r="F17" i="41" s="1"/>
  <c r="J27" i="39"/>
  <c r="H17" i="41" l="1"/>
  <c r="H24" i="41" s="1"/>
  <c r="H25" i="41" s="1"/>
  <c r="H11" i="42" s="1"/>
  <c r="H20" i="42" s="1"/>
  <c r="H21" i="42" s="1"/>
  <c r="F25" i="42"/>
  <c r="D21" i="42" l="1"/>
  <c r="F24" i="42"/>
  <c r="D2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Krisada Rotsin</author>
  </authors>
  <commentList>
    <comment ref="E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Krisada Rotsin:</t>
        </r>
        <r>
          <rPr>
            <sz val="8"/>
            <color indexed="81"/>
            <rFont val="Tahoma"/>
            <family val="2"/>
          </rPr>
          <t xml:space="preserve">
ป้อนจำนวนแผ่น ปร.4 (รวมแผ่นสรุป ปร.4 ด้วย)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Krisada Rotsin</author>
  </authors>
  <commentList>
    <comment ref="E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Krisada Rotsin:</t>
        </r>
        <r>
          <rPr>
            <sz val="8"/>
            <color indexed="81"/>
            <rFont val="Tahoma"/>
            <family val="2"/>
          </rPr>
          <t xml:space="preserve">
ป้อนจำนวนแผ่น ปร.4 (รวมแผ่นสรุป ปร.4 ด้วย)</t>
        </r>
      </text>
    </comment>
  </commentList>
</comments>
</file>

<file path=xl/sharedStrings.xml><?xml version="1.0" encoding="utf-8"?>
<sst xmlns="http://schemas.openxmlformats.org/spreadsheetml/2006/main" count="999" uniqueCount="349">
  <si>
    <t>เจ้าของ</t>
  </si>
  <si>
    <t xml:space="preserve"> </t>
  </si>
  <si>
    <t>หน่วย</t>
  </si>
  <si>
    <t>ปริมาณงาน</t>
  </si>
  <si>
    <t>หมายเหตุ</t>
  </si>
  <si>
    <t>โครงการ</t>
  </si>
  <si>
    <t>สถานที่ดำเนินการ</t>
  </si>
  <si>
    <t>แบบเลขที่</t>
  </si>
  <si>
    <t>แผ่น</t>
  </si>
  <si>
    <t>ลำดับที่</t>
  </si>
  <si>
    <t>รายการ</t>
  </si>
  <si>
    <t>Factor  F</t>
  </si>
  <si>
    <t>ประเภทงานอาคาร</t>
  </si>
  <si>
    <t>เงื่อนไข</t>
  </si>
  <si>
    <t>เงินล่วงหน้าจ่าย</t>
  </si>
  <si>
    <t>%</t>
  </si>
  <si>
    <t>เงินประกันผลงานหัก</t>
  </si>
  <si>
    <t>ดอกเบี้ยเงินกู้</t>
  </si>
  <si>
    <t>ภาษีมูลค่าเพิ่ม</t>
  </si>
  <si>
    <t>สรุป</t>
  </si>
  <si>
    <t>คิดเป็นเงินประมาณ</t>
  </si>
  <si>
    <t>ข้อมูลโครงการ</t>
  </si>
  <si>
    <t>รายการประมาณราคา</t>
  </si>
  <si>
    <t>เป็นเงิน (บาท)</t>
  </si>
  <si>
    <t>Factor F</t>
  </si>
  <si>
    <t>จำนวน</t>
  </si>
  <si>
    <t>ประมาณราคา</t>
  </si>
  <si>
    <t>รวมค่าก่อสร้างเป็นเงินทั้งสิ้นประมาณ</t>
  </si>
  <si>
    <t>ประมาณราคาตามแบบ  ปร.4</t>
  </si>
  <si>
    <t>ประมาณราคาเมื่อ</t>
  </si>
  <si>
    <t>ประมาณราคาโดย</t>
  </si>
  <si>
    <t>นายกฤษฎา  รอดสิน</t>
  </si>
  <si>
    <t>คณะกรรมการประมาณราคาก่อสร้าง</t>
  </si>
  <si>
    <t>ประมาณาคาโดย</t>
  </si>
  <si>
    <t>ค่าแรงงาน</t>
  </si>
  <si>
    <t>จำนวนเงิน</t>
  </si>
  <si>
    <t>รวมค่าก่อสร้าง</t>
  </si>
  <si>
    <t>ค่าวัสดุและค่าแรงงาน</t>
  </si>
  <si>
    <t>องค์การบริหารส่วนจังหวัดตาก</t>
  </si>
  <si>
    <t>วันที่   9   เดือน พฤศจิกายน  พ.ศ. 2550</t>
  </si>
  <si>
    <t>ราคาวัสดุ</t>
  </si>
  <si>
    <t>สรุปรายการประมาณราคาเพื่อเป็นราคากลาง</t>
  </si>
  <si>
    <t>ชุด</t>
  </si>
  <si>
    <t>งานท่อลมระบบปรับอากาศและหัวจ่าย</t>
  </si>
  <si>
    <t>งานไฟฟ้าสำหรับระบบปรับอากาศ</t>
  </si>
  <si>
    <t>ตัวเครื่องปรับอากาศพร้อมเทอร์โมสตัทและสวิทช์</t>
  </si>
  <si>
    <t>ขนาด 19,000 BTU/HR</t>
  </si>
  <si>
    <t>ขนาด 25,000 BTU/HR</t>
  </si>
  <si>
    <t>ขนาด 33,000 BTU/HR</t>
  </si>
  <si>
    <t>ขนาด 36,000 BTU/HR</t>
  </si>
  <si>
    <t>ขนาด 48,000 BTU/HR</t>
  </si>
  <si>
    <t>ขนาด 60,000 BTU/HR</t>
  </si>
  <si>
    <t>ขนาด 280,000 BTU/HR</t>
  </si>
  <si>
    <t>ขนาด 648,000 BTU/HR</t>
  </si>
  <si>
    <t>แท่นเครื่อง, เหล็กแขวนเครื่องและยางรองเครื่อง</t>
  </si>
  <si>
    <t>ท่อน้ำยาและท่อน้ำทิ้ง</t>
  </si>
  <si>
    <t>ท่อทองแดง  TYPE-M</t>
  </si>
  <si>
    <t>เมตร</t>
  </si>
  <si>
    <t>Ø  5/8"</t>
  </si>
  <si>
    <t>Ø  3/4"</t>
  </si>
  <si>
    <t>Ø  7/8"</t>
  </si>
  <si>
    <t>Ø  1 5/8"</t>
  </si>
  <si>
    <t>Ø  2 1/8"</t>
  </si>
  <si>
    <t>Fitting and Accs.</t>
  </si>
  <si>
    <t>ฉนวนหุ้มท่อน้ำยา</t>
  </si>
  <si>
    <t>5/8" x 3/4"</t>
  </si>
  <si>
    <t>3/4" x 3/4"</t>
  </si>
  <si>
    <t>7/8" x 3/4"</t>
  </si>
  <si>
    <t>1 5/8" x 3/4"</t>
  </si>
  <si>
    <t>2 1/8"x1"</t>
  </si>
  <si>
    <t>กาวทาท่อและอุปกรณ์ประกอบ</t>
  </si>
  <si>
    <t>ท่อน้ำทิ้ง  PVC  class  8.5  พร้อมฉนวนหนา  3/8"</t>
  </si>
  <si>
    <t>เหล็กแขวนท่อและอุปกรณ์ประกอบ</t>
  </si>
  <si>
    <t>พัดลมระบายอากาศและอุปกรณ์ประกอบ</t>
  </si>
  <si>
    <t>EF1-(01,02)</t>
  </si>
  <si>
    <t>เครื่อง</t>
  </si>
  <si>
    <t>EF1-(03,04)</t>
  </si>
  <si>
    <t>EF1-(05-07)</t>
  </si>
  <si>
    <t>EF1-08</t>
  </si>
  <si>
    <t>EF1-(09-25)</t>
  </si>
  <si>
    <t>EF2-(01-03)</t>
  </si>
  <si>
    <t>EF2-(04-18)</t>
  </si>
  <si>
    <t>EF2-19</t>
  </si>
  <si>
    <t>EF3-(01-03)</t>
  </si>
  <si>
    <t>EF3-(04-19)</t>
  </si>
  <si>
    <t>EF3-(20-28)</t>
  </si>
  <si>
    <t>EF4-(01-03)</t>
  </si>
  <si>
    <t>EF4-(04-16)</t>
  </si>
  <si>
    <t>EF4-(17-33)</t>
  </si>
  <si>
    <t>FF-01</t>
  </si>
  <si>
    <t>เหล็กแขวนพัดลม,วงกบ, แท่นและยางรอง พัดลม</t>
  </si>
  <si>
    <t>สังกะสีทำท่อลม</t>
  </si>
  <si>
    <t xml:space="preserve"># 26 </t>
  </si>
  <si>
    <t>ตร.ฟ</t>
  </si>
  <si>
    <t># 24</t>
  </si>
  <si>
    <t># 22</t>
  </si>
  <si>
    <t>ท่อลมแบบกลมสำเร็จรูป หนา 0.8 mm.</t>
  </si>
  <si>
    <t>DIA. 48"</t>
  </si>
  <si>
    <t>DIA. 40"</t>
  </si>
  <si>
    <t>DIA. 34"</t>
  </si>
  <si>
    <t>DIA. 28"</t>
  </si>
  <si>
    <t>FLEXIBLE ALUMINIUM DUCT W/24K INSULATION</t>
  </si>
  <si>
    <t>DIA. 6"</t>
  </si>
  <si>
    <t>ฉนวนหุ้มท่อลมพร้อมกาวและอุปกรณ์ประกอบ</t>
  </si>
  <si>
    <t>ฉนวนใยแก้วความหนาแน่น 24K หนา  1"</t>
  </si>
  <si>
    <t>ฉนวนยางชนิดแผ่นหนา 1/2"</t>
  </si>
  <si>
    <t>เหล็กแขวนท่อลมและอุปกรณ์ประกอบ</t>
  </si>
  <si>
    <t>หัวจ่ายลมเย็นและระบายอากาศ</t>
  </si>
  <si>
    <t>Supply air grill (SG.)</t>
  </si>
  <si>
    <t>RCD 60"X20" W/VD.</t>
  </si>
  <si>
    <t>RCD 40"X8" W/VD.</t>
  </si>
  <si>
    <t>RCD 20"X8" W/VD.</t>
  </si>
  <si>
    <t>Return air grill (RG.)</t>
  </si>
  <si>
    <t>Aluminium Z-Grill 2.4m.X1.2m.</t>
  </si>
  <si>
    <t>ขนาด  48" x 24"</t>
  </si>
  <si>
    <t>Exhaust air grill (EG.)</t>
  </si>
  <si>
    <t>ขนาด  6" x 6"</t>
  </si>
  <si>
    <t xml:space="preserve">ขนาด  32" x 24" </t>
  </si>
  <si>
    <t xml:space="preserve">ขนาด  24" x 12" </t>
  </si>
  <si>
    <t>Aluminium Duct cap</t>
  </si>
  <si>
    <t>ขนาด  6"</t>
  </si>
  <si>
    <t>ท่อร้อยสายไฟฟ้าและอุปกรณ์ประกอบ</t>
  </si>
  <si>
    <t>สายไฟฟ้าและอปุกรณ์ประกอบ</t>
  </si>
  <si>
    <t>แผงไฟฟ้าพร้อมอุปกรณ์และการเดินสาย</t>
  </si>
  <si>
    <t>ACP 1-1</t>
  </si>
  <si>
    <t>ACP 1-2</t>
  </si>
  <si>
    <t>Thermostat</t>
  </si>
  <si>
    <t>รวมยอดยกไป</t>
  </si>
  <si>
    <t>รวมยอดยกมา</t>
  </si>
  <si>
    <t>หน่วยละ</t>
  </si>
  <si>
    <r>
      <rPr>
        <b/>
        <sz val="16"/>
        <rFont val="Angsana New"/>
        <family val="1"/>
      </rPr>
      <t xml:space="preserve">  </t>
    </r>
    <r>
      <rPr>
        <b/>
        <u/>
        <sz val="16"/>
        <rFont val="Angsana New"/>
        <family val="1"/>
      </rPr>
      <t>หมวดงานระบบปรับอากาศและระบายอากาศ</t>
    </r>
  </si>
  <si>
    <t>Ø  3/8"</t>
  </si>
  <si>
    <t>รวม</t>
  </si>
  <si>
    <t>……………………………………………………</t>
  </si>
  <si>
    <t xml:space="preserve">                                                 แบบแสดงรายการ ปริมาณงานและราคาค่าก่อสร้าง</t>
  </si>
  <si>
    <t>แบบสรุปการประมาณราคาค่าก่อสร้าง</t>
  </si>
  <si>
    <t xml:space="preserve">แบบ สรุป ปร.4 </t>
  </si>
  <si>
    <t>ตรวจสอบประมาณราคาโดย</t>
  </si>
  <si>
    <t>ส่วนราชการ กลุ่มงานนโยบายและแผน สำนักงานคณะกรรมการส่งเสริมการศึกษาเอกชน</t>
  </si>
  <si>
    <t>ชนิดและจำนวน</t>
  </si>
  <si>
    <t>อ้างอิงหนังสือเลขที่</t>
  </si>
  <si>
    <t>รวมค่าวัสดุและค่าแรงงาน</t>
  </si>
  <si>
    <t>งานโครงสร้างวิศวกรรม</t>
  </si>
  <si>
    <t>1.1 งานดิน หิน ทราย และฐานราก</t>
  </si>
  <si>
    <t>ลบ.ม</t>
  </si>
  <si>
    <t>ต้น</t>
  </si>
  <si>
    <t>งาน</t>
  </si>
  <si>
    <t>สัญลักษณ์ในช่องหมายเหตุของแหล่งอ้างอิงราคาประมาณการ</t>
  </si>
  <si>
    <t xml:space="preserve">   /ค่าแรงงานรื้อถอนทั่วไป กลุ่มออกแบบและก่อสร้าง สพฐ.</t>
  </si>
  <si>
    <t>*</t>
  </si>
  <si>
    <t>**,*</t>
  </si>
  <si>
    <t>*,*</t>
  </si>
  <si>
    <t>*** ราคาเทียบเคียงจากวัสดุ</t>
  </si>
  <si>
    <t>วิศวกรโยธาปฎิบัติการ</t>
  </si>
  <si>
    <t>ตร.ม.</t>
  </si>
  <si>
    <t>งานสถาปัตยกรรม</t>
  </si>
  <si>
    <t>ม.</t>
  </si>
  <si>
    <t>งานประตูพร้อมอุปกรณ์ประกอบครบชุด</t>
  </si>
  <si>
    <t>D2</t>
  </si>
  <si>
    <t>D3</t>
  </si>
  <si>
    <t>D4</t>
  </si>
  <si>
    <t>D5</t>
  </si>
  <si>
    <t>D6</t>
  </si>
  <si>
    <t>D7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</si>
  <si>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</si>
  <si>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</si>
  <si>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</si>
  <si>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</si>
  <si>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</si>
  <si>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</si>
  <si>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</si>
  <si>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</si>
  <si>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</si>
  <si>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</si>
  <si>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</si>
  <si>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บ่อดักขยะ-ไขมัน</t>
  </si>
  <si>
    <t>***</t>
  </si>
  <si>
    <t>***,*</t>
  </si>
  <si>
    <t>2.1 งานหลังคา</t>
  </si>
  <si>
    <t xml:space="preserve">รวมงานข้อ 2.1 </t>
  </si>
  <si>
    <t>2.2 งานฟ้าเพดาน</t>
  </si>
  <si>
    <t>รวมงานข้อ 2.2</t>
  </si>
  <si>
    <t>งานวิศวกรรมโครงสร้าง</t>
  </si>
  <si>
    <t>งานระบบวิศวกรรมไฟฟ้า</t>
  </si>
  <si>
    <t>2.5 งานประตู - หน้าต่าง</t>
  </si>
  <si>
    <t>รวมงานข้อ 2.5</t>
  </si>
  <si>
    <t>รวมงานข้อ 2.3</t>
  </si>
  <si>
    <t xml:space="preserve">รวมงานข้อ 2.4 </t>
  </si>
  <si>
    <t>รวมงานข้อ 2.7</t>
  </si>
  <si>
    <t>4.1 งานสุขาภิบาล</t>
  </si>
  <si>
    <t>ท่อน</t>
  </si>
  <si>
    <t>บาท/ตร.ม.</t>
  </si>
  <si>
    <t xml:space="preserve"> เฉลี่ย </t>
  </si>
  <si>
    <t xml:space="preserve">พื้นที่อาคารทั้งหมด   </t>
  </si>
  <si>
    <t>ปรับเกลี่ยพื้นที่</t>
  </si>
  <si>
    <t>แผ่นเหล็กยึดโครง</t>
  </si>
  <si>
    <t>หลังคาเหล็กเคลือบสีหนา ไม่น้อยกว่า 0.50 มม.</t>
  </si>
  <si>
    <t>พ่น P.U. Foam หนา 1"</t>
  </si>
  <si>
    <t>ครอบมุม</t>
  </si>
  <si>
    <t>ปิดนก</t>
  </si>
  <si>
    <t>ฝ้าเพดานรุ่นลายไม้ระบายอากาศ</t>
  </si>
  <si>
    <t>ฉาบรอยต่อเคร่าเหล็กอาบสังกะสี</t>
  </si>
  <si>
    <t>ใต้ห้องพื้นคอนกรีตสำเร็จรูปแต่งแนวระหว่างแผ่น</t>
  </si>
  <si>
    <t>ใต้ห้องพื้นคอนกรีตหล่อในที่ฉาบปูนเรียบ</t>
  </si>
  <si>
    <t>ผนังก่ออิฐมอญครึ่งแผ่นผิวฉาบปูนเรียบสองด้าน</t>
  </si>
  <si>
    <t>ผนังก่ออิฐมอญเต็มแผ่นผิวฉาบปูนเรียบสองด้าน</t>
  </si>
  <si>
    <t>ผิวบุกระเบื้องเคลือบ ขนาด 30x30 ซม. สูง 1.10 ม.</t>
  </si>
  <si>
    <t>ผิวบุฝ้าไม้ตราช้าง ขนาดกว้าง</t>
  </si>
  <si>
    <t>ผนังห้องน้ำสำเร็จรูป ความหนาไม่น้อยกว่า 25 มม.</t>
  </si>
  <si>
    <t>ผิวบุหินทราย</t>
  </si>
  <si>
    <t>บัวเชิงผนังไม้สำเร็จรูปกว้าง 10 ซม.</t>
  </si>
  <si>
    <t>ฉาบปูนโครงสร้าง</t>
  </si>
  <si>
    <t>2.4 งานพื้นและตกแต่งผิวพื้น</t>
  </si>
  <si>
    <t>ผิวขัดมันเรียบ</t>
  </si>
  <si>
    <t>ผิวขัดมันทำระบบกันซึม</t>
  </si>
  <si>
    <t>ทางเดินกว้าง 1.20 ม.</t>
  </si>
  <si>
    <t>D1</t>
  </si>
  <si>
    <t>งานหน้าต่าง</t>
  </si>
  <si>
    <t>งานเบ็ดเตล็ด</t>
  </si>
  <si>
    <t>บัว พีวีซี ฝังผนัง</t>
  </si>
  <si>
    <t>บัว ค.ส.ล. สำเร็จรูป กว้าง 10 ซม.</t>
  </si>
  <si>
    <t>บัว ค.ส.ล. สำเร็จรูป กว้าง 5 ซม.</t>
  </si>
  <si>
    <t>ราวกันตกผนังทางเดิน</t>
  </si>
  <si>
    <t>ราวกันตกผนังโถงบันได</t>
  </si>
  <si>
    <t>งานระบบประปาและสุขาภิบาล</t>
  </si>
  <si>
    <t>อาคารเรียน 2 ชั้น  จำนวน 1 หลัง</t>
  </si>
  <si>
    <t xml:space="preserve">ก่อสร้างอาคารเรียน ค.ส.ล. 2 ชั้น </t>
  </si>
  <si>
    <t xml:space="preserve">โคมไฟแบบติดลอย 2 x 36 w. </t>
  </si>
  <si>
    <t>โคมไฟแบบติดฝังฝ้าเพดาน 1 x 36 w.</t>
  </si>
  <si>
    <t xml:space="preserve">โคมไฟแบบติดลอย 1 x 18 w. </t>
  </si>
  <si>
    <t>สวิทซ์ควบคุม</t>
  </si>
  <si>
    <t>ปลั๊กไฟ</t>
  </si>
  <si>
    <t>แผงสวิทซ์ควบคุมแต่ละชั้น</t>
  </si>
  <si>
    <t>แผงสวิทซ์ควบคุมรวม</t>
  </si>
  <si>
    <t>สายไฟท่อร้อยสาย-อุปกรณ์ประกอบ พร้อมค่าแรง</t>
  </si>
  <si>
    <t xml:space="preserve"> - </t>
  </si>
  <si>
    <t>ดินขุด-ถมคืน</t>
  </si>
  <si>
    <t>ทรายหยาบ</t>
  </si>
  <si>
    <t>คอนกรีตหยาบ</t>
  </si>
  <si>
    <t>เสาเหล็กเจาะ Ø 0.35 ม.ยาว 21.00 ม.</t>
  </si>
  <si>
    <t>-</t>
  </si>
  <si>
    <t>ตัดหัวเสาเข็ม</t>
  </si>
  <si>
    <t>คอนกรีต fc' 240 ksc C ทรงกระบอก</t>
  </si>
  <si>
    <t>เหล็กเสริม RB 6 mm</t>
  </si>
  <si>
    <t>เหล็กเส้น RB 9 mm</t>
  </si>
  <si>
    <t>เหล็กเส้น DB 12 mm</t>
  </si>
  <si>
    <t>เหล็กเส้น DB 16 mm</t>
  </si>
  <si>
    <t>เหล็กเส้น DB 20 mm</t>
  </si>
  <si>
    <t>เหล็กเส้น DB 25 mm</t>
  </si>
  <si>
    <t>ลวดผูกเหล็ก</t>
  </si>
  <si>
    <t xml:space="preserve">ไม้แบบ </t>
  </si>
  <si>
    <t>ค่าแรงไม้แบบ</t>
  </si>
  <si>
    <t>ตะปู</t>
  </si>
  <si>
    <t>ตะแกรงลวดเหล็กสำเร็จรูป ขนาด Ø 4 มม.@ 0.20 ม#</t>
  </si>
  <si>
    <t>พื้นสำเร็จรูปชนิดท้องเรียบ</t>
  </si>
  <si>
    <t>เอ็น ค.ส.ล.ขนาด 0.10x0.15 ม.</t>
  </si>
  <si>
    <t>งานโครงหลังคา</t>
  </si>
  <si>
    <t>งานโครงสร้างกันสาด</t>
  </si>
  <si>
    <t>ท่อเหล็กอาบสังกะสี Ø 48.6x2.3 มม. ยาว 6.00 ม.</t>
  </si>
  <si>
    <t>แปเหล็ก [ 150x50x20x2.3 mm ยาว 6.00 ม.</t>
  </si>
  <si>
    <t>จันทันเหล็ก [150x50x4.5 mm ยาว 6.00 ม.</t>
  </si>
  <si>
    <t>โครงกันสาดระแนงเหล็ก</t>
  </si>
  <si>
    <t>ท่อ P.V.C. Ø 6'' ชั้น 1.3.5</t>
  </si>
  <si>
    <t xml:space="preserve">ท่อ P.V.C. Ø 4'' </t>
  </si>
  <si>
    <t>ท่อ P.V.C.Ø 3''</t>
  </si>
  <si>
    <t>ท่อ P.V.C. Ø 2''</t>
  </si>
  <si>
    <t>ท่อ P.V.C. Ø½''</t>
  </si>
  <si>
    <t>ท่อ P.V.C. Ø1''</t>
  </si>
  <si>
    <t>ท่อ P.V.C. Ø¾''</t>
  </si>
  <si>
    <t>ท่อสแตนเลสเจาะรู Ø¾''x4.00 ม.</t>
  </si>
  <si>
    <t>ท่อ ค.ส.ล. Ø 0.40x1.00 ม.</t>
  </si>
  <si>
    <t>บ่อพัก ค.ส.ล. 0.40x0.40 ม.</t>
  </si>
  <si>
    <t>ขุดดินวางท่อ</t>
  </si>
  <si>
    <t>ฐานรากพร้อมเสาเข็มวางถังบำบัดชุดใหญ่</t>
  </si>
  <si>
    <t>ฐานรากพร้อมเสาเข็มวางถังบำบัดชุดเล็ก</t>
  </si>
  <si>
    <t>ฐานวางถังเก็บน้ำ</t>
  </si>
  <si>
    <t>ค่าแรงติดตั้งปั๊มน้ำแบบสลับกันทำงาน</t>
  </si>
  <si>
    <t>ไม้เชิงชายสำเร็จรูป ขนาด 15x20x3.50 ซม.</t>
  </si>
  <si>
    <t>เคร่าเหล็ก [ 60x30x10x2 mm @0.60 m#</t>
  </si>
  <si>
    <t>ฝ้าเพดานยิปซั่มบอร์ด หนา 9 มม.</t>
  </si>
  <si>
    <t>ฝ้าเพดานสมาร์ทบอร์ด หนา 4 มม. เคร่าอลูมีเนียมทีบาร์</t>
  </si>
  <si>
    <t>บัวไม้สำเร็จรูป ขนาด ¼''x2''</t>
  </si>
  <si>
    <t>ผิวบุกระเบื้องเคลือบ ขนาด 30x30 ซม.สูงจรดฝ้า</t>
  </si>
  <si>
    <t>ผิวบุกระเบื้องเคลือบ ขนาด 30x30 ซม.สูง 0.90 ม.</t>
  </si>
  <si>
    <t>15 ซม. หนา 0.8 ซม. ตีนอนอซ้อนเกล็ด</t>
  </si>
  <si>
    <t>ผนังก่อบล็อคซีเมนต์ชนิดกันฝนภายนอก</t>
  </si>
  <si>
    <t>บุระแนงไม้ตราช้างตีเว้นช่อง ½ ซม.</t>
  </si>
  <si>
    <t>ผิวปูกระเบื้องเคลือบ ขนาด 60x60 ซม.</t>
  </si>
  <si>
    <t>ผิวปูกระเบื้องเคลือบ ขนาด 30x30 ซม.</t>
  </si>
  <si>
    <t>ทางเดิน ค.ส.ล.หนา 0.10 ม.</t>
  </si>
  <si>
    <t>ผิวปูบล็อคคอนกรีตศิลาหกเหลี่ยม</t>
  </si>
  <si>
    <t>หนา 6 ซม. สีส้มพร้อมขอบคันหิน</t>
  </si>
  <si>
    <t>ค.ส.ล.ขนาด 0.15x0.30x1.00 ม.</t>
  </si>
  <si>
    <t>ถนน ค.ส.ล.หนา 0.15 ม.</t>
  </si>
  <si>
    <t>พื้นชานพักผิวบุกระเบื้องเคลือบ ขนาด 30x60 ซม.</t>
  </si>
  <si>
    <t>ติดตั้ง-ลูกนอน ผิวบุกระเบื้องเคลือบ 30x60 ม.</t>
  </si>
  <si>
    <t>จมูกบันไดกว้าง 2''</t>
  </si>
  <si>
    <t>บัวเชิงผนังสำเร็จกว้าง 10 ซม.</t>
  </si>
  <si>
    <t>ราวบันไดสแตนเลส</t>
  </si>
  <si>
    <t>ส้วมนั่งราบอาจารย์</t>
  </si>
  <si>
    <t>ส้วมนังราบเด็ก</t>
  </si>
  <si>
    <t>อ่างล้างหน้าแบบฝังเคาน์เตอร์</t>
  </si>
  <si>
    <t>พร้อมก๊อกน้ำและอุปกรณ์ครบชุด</t>
  </si>
  <si>
    <t>ที่ปัสสาวะชายพร้อมอุปกรณ์ครบชุด</t>
  </si>
  <si>
    <t>ที่ใส่กระดาษชำระเด็ก</t>
  </si>
  <si>
    <t>ที่ใส่สบู่เด็ก</t>
  </si>
  <si>
    <t>สายชำระ</t>
  </si>
  <si>
    <t>ฝักบัวอาบน้ำเด็ก</t>
  </si>
  <si>
    <t>ราวแขวนผ้าเด็ก</t>
  </si>
  <si>
    <t>กระจกเงากว้าง 60 ซม.</t>
  </si>
  <si>
    <t>ก๊อกน้ำเตี้ย</t>
  </si>
  <si>
    <t>ก๊อกน้ำอ่างล้างมือ</t>
  </si>
  <si>
    <t>FD ช่องระบายน้ำทิ้งพื้น Ø3''</t>
  </si>
  <si>
    <t>ทาสีกันสนิม</t>
  </si>
  <si>
    <t>ทาสีน้ำมัน</t>
  </si>
  <si>
    <t>ทาสีอะครีลิค</t>
  </si>
  <si>
    <t>พ่นสีลายนูน</t>
  </si>
  <si>
    <t>แผ่นโพลีคาร์บอเนตแบบตันหนา 6 มม. ขนาด 1.26x2.40 ม.</t>
  </si>
  <si>
    <t>2.3 งานผนังและตกแต่งผิวผนัง</t>
  </si>
  <si>
    <t>2.6 งานบันได</t>
  </si>
  <si>
    <t>2.7 งานสุขภัณฑ์</t>
  </si>
  <si>
    <t>รวมงานข้อ 2.6</t>
  </si>
  <si>
    <t>2.8 งานทาสี</t>
  </si>
  <si>
    <t>รวมงานข้อ 2.8</t>
  </si>
  <si>
    <t>แบบอัติโนมัติแรงสูง สูงไม่น้อยกว่า 25 ม.</t>
  </si>
  <si>
    <t>จันทันเหล็ก [125x50x20x2.3 mm ยาว 6.00 ม.</t>
  </si>
  <si>
    <t>แปเหล็ก [ 75x45x15x1.6 mm ยาว 6.00 ม.</t>
  </si>
  <si>
    <t>ค้ำยันเหล็ก [125x50x2.3 mm ยาว 6.00 ม.</t>
  </si>
  <si>
    <t>รับจันทันเหล็ก []200x100x4.5 mm ยาว 6.00 ม.</t>
  </si>
  <si>
    <t>ระแนงเหล็ก [] 50x25x2.3 ม.ม. ยาว 6.00 ม.</t>
  </si>
  <si>
    <t>จันทันเหล็ก []125x50x2.3 mm ยาว 6.00 ม.</t>
  </si>
  <si>
    <t>เคาน์เตอร์อ่างล้างหน้าผิวบนบุหินแกรนิต ขนาดกว้าง 0.60 ม.</t>
  </si>
  <si>
    <t>ขอบหน้าเคาน์เตอร์บุหินแกรนิต ขนาด 0.10 ม.</t>
  </si>
  <si>
    <t>แผ่นวางของโถปัสสาวะชาย บุหินแกรนิต ขนาดกว้าง 0.12 ม.</t>
  </si>
  <si>
    <t>แผ่นวางรองที่นั่งส้วมเด็ก ขนาดกว้าง 0.125 ม.</t>
  </si>
  <si>
    <t>รวม Factor F แล้ว</t>
  </si>
  <si>
    <t xml:space="preserve">ก่อนคิดค่า Factor F </t>
  </si>
  <si>
    <t>โรงเรียนอนุบาลตัวอย่าง จังหวัดกรุงเทพมหานคร</t>
  </si>
  <si>
    <t>นายโยธา ชำนาญช่าง  ตำแหน่ง วิศวกรโยธาปฎิบัติการ</t>
  </si>
  <si>
    <t>( นายโยธา ชำนาญช่าง )</t>
  </si>
  <si>
    <t>888 ลงวันที่ 6 พฤษภาคม พ.ศ.  2559</t>
  </si>
  <si>
    <t>วันที่ 6 เดือน มิถุนายน พ.ศ.2563</t>
  </si>
  <si>
    <r>
      <rPr>
        <b/>
        <u/>
        <sz val="14"/>
        <rFont val="Angsana New"/>
        <family val="1"/>
      </rPr>
      <t>หมายเหตุ</t>
    </r>
    <r>
      <rPr>
        <sz val="14"/>
        <rFont val="Angsana New"/>
        <family val="1"/>
      </rPr>
      <t xml:space="preserve"> แนวทางวิธีปฎิบัติ และรายละเอียดประกอบการถอดแบบ คำนวนราคากลาง งานก่อสร้าง กรมบัญชีกลาง</t>
    </r>
  </si>
  <si>
    <t>*   บัญชีราคาวัสดุและค่าแรงงาน สพฐ.ปี 2566</t>
  </si>
  <si>
    <t>หมายเหตุ : ราคาวัสดุอ้างอิงจากสำนักงานคณะกรรมการการศึกษาขั้นพื้นฐาน กระทรวงศึกษาธิการ ปีงบประมาณ 2566</t>
  </si>
  <si>
    <t>**  ราคาสินค้าเฉลี่ยวัสดุก่อสร้างของจังหวัดที่ก่อสร้าง ปี 2567</t>
  </si>
  <si>
    <t>**  ราคาสินค้าเฉลี่ยวัสดุก่อสร้างของจังหวัดที่ก่อสร้าง ปี2567</t>
  </si>
  <si>
    <t>**  ราคาสินค้าเฉลี่ยวัสดุก่อสร้างของจังหวัดที่ก่อสร้างปี2567</t>
  </si>
  <si>
    <t xml:space="preserve">             ค่าแรงงานรื้อถอนทั่วไป กลุ่มออกแบบและก่อสร้าง สพฐ. และราคาสินค้าเฉลี่ยวัสดุก่อสร้างของจังหวัดที่ก่อสร้าง ปี2567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</si>
</sst>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F800]dddd\,\ mmmm\ dd\,\ yyyy"/>
    <numFmt numFmtId="190" formatCode="0.0000"/>
    <numFmt numFmtId="191" formatCode="_-* #,##0.0_-;\-* #,##0.0_-;_-* &quot;-&quot;??_-;_-@_-"/>
    <numFmt numFmtId="192" formatCode="_-* #,##0.000_-;\-* #,##0.000_-;_-* &quot;-&quot;??_-;_-@_-"/>
  </numFmts>
  <fonts count="36" x14ac:knownFonts="1">
    <font>
      <sz val="10"/>
      <name val="Arial"/>
      <charset val="222"/>
    </font>
    <font>
      <sz val="10"/>
      <name val="Arial"/>
      <family val="2"/>
    </font>
    <font>
      <b/>
      <sz val="14"/>
      <name val="Angsana New"/>
      <family val="1"/>
    </font>
    <font>
      <sz val="8"/>
      <name val="Arial"/>
      <family val="2"/>
    </font>
    <font>
      <sz val="14"/>
      <name val="Angsana New"/>
      <family val="1"/>
    </font>
    <font>
      <u/>
      <sz val="10"/>
      <color indexed="12"/>
      <name val="Arial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name val="Angsana New"/>
      <family val="1"/>
    </font>
    <font>
      <u/>
      <sz val="16"/>
      <color indexed="12"/>
      <name val="Arial"/>
      <family val="2"/>
    </font>
    <font>
      <b/>
      <u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u/>
      <sz val="15"/>
      <name val="Cordia New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indexed="12"/>
      <name val="TH SarabunIT๙"/>
      <family val="2"/>
    </font>
    <font>
      <sz val="14"/>
      <color indexed="14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b/>
      <u/>
      <sz val="15"/>
      <name val="TH SarabunIT๙"/>
      <family val="2"/>
    </font>
    <font>
      <sz val="15"/>
      <color theme="0" tint="-0.499984740745262"/>
      <name val="TH SarabunIT๙"/>
      <family val="2"/>
    </font>
    <font>
      <b/>
      <sz val="15"/>
      <name val="TH SarabunIT๙"/>
      <family val="2"/>
    </font>
    <font>
      <b/>
      <sz val="15"/>
      <color rgb="FFC00000"/>
      <name val="TH SarabunIT๙"/>
      <family val="2"/>
    </font>
    <font>
      <u/>
      <sz val="15"/>
      <color theme="3"/>
      <name val="TH SarabunIT๙"/>
      <family val="2"/>
    </font>
    <font>
      <sz val="15"/>
      <color theme="3"/>
      <name val="TH SarabunIT๙"/>
      <family val="2"/>
    </font>
    <font>
      <b/>
      <sz val="13"/>
      <name val="TH SarabunIT๙"/>
      <family val="2"/>
    </font>
    <font>
      <sz val="15"/>
      <name val="TH SarabunPSK"/>
      <family val="2"/>
    </font>
    <font>
      <sz val="12"/>
      <name val="TH SarabunIT๙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u/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3" xfId="2" applyFont="1" applyBorder="1"/>
    <xf numFmtId="43" fontId="10" fillId="0" borderId="4" xfId="2" applyFont="1" applyBorder="1"/>
    <xf numFmtId="0" fontId="10" fillId="0" borderId="5" xfId="3" applyNumberFormat="1" applyFont="1" applyBorder="1" applyAlignment="1">
      <alignment horizontal="center"/>
    </xf>
    <xf numFmtId="0" fontId="10" fillId="0" borderId="6" xfId="0" applyFont="1" applyBorder="1"/>
    <xf numFmtId="0" fontId="10" fillId="0" borderId="7" xfId="3" applyNumberFormat="1" applyFont="1" applyBorder="1" applyAlignment="1">
      <alignment horizontal="center"/>
    </xf>
    <xf numFmtId="0" fontId="10" fillId="0" borderId="8" xfId="0" applyFont="1" applyBorder="1"/>
    <xf numFmtId="0" fontId="11" fillId="0" borderId="9" xfId="1" applyFont="1" applyBorder="1" applyAlignment="1" applyProtection="1"/>
    <xf numFmtId="0" fontId="10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2" xfId="3" applyNumberFormat="1" applyFont="1" applyBorder="1" applyAlignment="1">
      <alignment horizontal="center"/>
    </xf>
    <xf numFmtId="0" fontId="10" fillId="0" borderId="13" xfId="0" applyFont="1" applyBorder="1"/>
    <xf numFmtId="0" fontId="10" fillId="0" borderId="2" xfId="0" applyFont="1" applyBorder="1"/>
    <xf numFmtId="0" fontId="10" fillId="0" borderId="11" xfId="0" applyFont="1" applyBorder="1" applyAlignment="1">
      <alignment horizontal="center"/>
    </xf>
    <xf numFmtId="43" fontId="10" fillId="0" borderId="2" xfId="2" applyFont="1" applyBorder="1"/>
    <xf numFmtId="0" fontId="10" fillId="0" borderId="3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14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188" fontId="10" fillId="0" borderId="3" xfId="2" applyNumberFormat="1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3" fillId="0" borderId="17" xfId="3" applyNumberFormat="1" applyFont="1" applyBorder="1" applyAlignment="1">
      <alignment horizontal="center"/>
    </xf>
    <xf numFmtId="43" fontId="14" fillId="0" borderId="11" xfId="2" applyFont="1" applyBorder="1"/>
    <xf numFmtId="0" fontId="14" fillId="0" borderId="12" xfId="3" applyNumberFormat="1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43" fontId="14" fillId="0" borderId="3" xfId="2" applyFont="1" applyBorder="1"/>
    <xf numFmtId="0" fontId="14" fillId="0" borderId="5" xfId="3" applyNumberFormat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43" fontId="14" fillId="0" borderId="2" xfId="2" applyFont="1" applyBorder="1"/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4" fontId="14" fillId="0" borderId="18" xfId="0" applyNumberFormat="1" applyFont="1" applyBorder="1" applyAlignment="1">
      <alignment horizontal="left"/>
    </xf>
    <xf numFmtId="4" fontId="14" fillId="0" borderId="3" xfId="0" applyNumberFormat="1" applyFont="1" applyBorder="1" applyAlignment="1">
      <alignment horizontal="left"/>
    </xf>
    <xf numFmtId="4" fontId="14" fillId="0" borderId="11" xfId="0" applyNumberFormat="1" applyFont="1" applyBorder="1"/>
    <xf numFmtId="4" fontId="4" fillId="0" borderId="11" xfId="0" applyNumberFormat="1" applyFont="1" applyBorder="1"/>
    <xf numFmtId="4" fontId="4" fillId="0" borderId="0" xfId="0" applyNumberFormat="1" applyFont="1"/>
    <xf numFmtId="0" fontId="7" fillId="4" borderId="1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4" fontId="4" fillId="0" borderId="10" xfId="0" applyNumberFormat="1" applyFont="1" applyBorder="1"/>
    <xf numFmtId="4" fontId="4" fillId="0" borderId="16" xfId="0" applyNumberFormat="1" applyFont="1" applyBorder="1"/>
    <xf numFmtId="0" fontId="14" fillId="0" borderId="20" xfId="0" applyFont="1" applyBorder="1" applyAlignment="1">
      <alignment horizontal="left"/>
    </xf>
    <xf numFmtId="4" fontId="14" fillId="0" borderId="21" xfId="0" applyNumberFormat="1" applyFont="1" applyBorder="1" applyAlignment="1">
      <alignment horizontal="left"/>
    </xf>
    <xf numFmtId="4" fontId="14" fillId="0" borderId="20" xfId="0" applyNumberFormat="1" applyFont="1" applyBorder="1" applyAlignment="1">
      <alignment horizontal="left"/>
    </xf>
    <xf numFmtId="0" fontId="10" fillId="4" borderId="22" xfId="3" applyNumberFormat="1" applyFont="1" applyFill="1" applyBorder="1" applyAlignment="1">
      <alignment horizontal="center"/>
    </xf>
    <xf numFmtId="4" fontId="4" fillId="4" borderId="23" xfId="0" applyNumberFormat="1" applyFont="1" applyFill="1" applyBorder="1"/>
    <xf numFmtId="43" fontId="10" fillId="4" borderId="23" xfId="2" applyFont="1" applyFill="1" applyBorder="1"/>
    <xf numFmtId="0" fontId="10" fillId="4" borderId="24" xfId="0" applyFont="1" applyFill="1" applyBorder="1"/>
    <xf numFmtId="0" fontId="10" fillId="4" borderId="23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5" xfId="0" applyFont="1" applyBorder="1"/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43" fontId="14" fillId="0" borderId="18" xfId="2" applyFont="1" applyBorder="1"/>
    <xf numFmtId="43" fontId="10" fillId="0" borderId="28" xfId="2" applyFont="1" applyBorder="1"/>
    <xf numFmtId="43" fontId="10" fillId="4" borderId="29" xfId="2" applyFont="1" applyFill="1" applyBorder="1"/>
    <xf numFmtId="0" fontId="13" fillId="0" borderId="30" xfId="3" applyNumberFormat="1" applyFont="1" applyBorder="1" applyAlignment="1">
      <alignment horizontal="center"/>
    </xf>
    <xf numFmtId="0" fontId="10" fillId="0" borderId="31" xfId="3" applyNumberFormat="1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0" fontId="10" fillId="0" borderId="33" xfId="0" applyFont="1" applyBorder="1"/>
    <xf numFmtId="188" fontId="10" fillId="0" borderId="10" xfId="2" applyNumberFormat="1" applyFont="1" applyBorder="1"/>
    <xf numFmtId="0" fontId="4" fillId="0" borderId="34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88" fontId="10" fillId="0" borderId="2" xfId="2" applyNumberFormat="1" applyFont="1" applyBorder="1"/>
    <xf numFmtId="0" fontId="14" fillId="0" borderId="35" xfId="0" applyFont="1" applyBorder="1" applyAlignment="1">
      <alignment horizontal="left"/>
    </xf>
    <xf numFmtId="0" fontId="10" fillId="0" borderId="1" xfId="0" applyFont="1" applyBorder="1"/>
    <xf numFmtId="0" fontId="14" fillId="0" borderId="3" xfId="0" applyFont="1" applyBorder="1" applyAlignment="1">
      <alignment horizontal="center"/>
    </xf>
    <xf numFmtId="4" fontId="14" fillId="0" borderId="3" xfId="0" applyNumberFormat="1" applyFont="1" applyBorder="1"/>
    <xf numFmtId="0" fontId="10" fillId="0" borderId="13" xfId="0" applyFont="1" applyBorder="1" applyAlignment="1">
      <alignment horizontal="right"/>
    </xf>
    <xf numFmtId="4" fontId="4" fillId="0" borderId="3" xfId="0" applyNumberFormat="1" applyFont="1" applyBorder="1"/>
    <xf numFmtId="0" fontId="10" fillId="0" borderId="36" xfId="0" applyFont="1" applyBorder="1" applyAlignment="1">
      <alignment horizontal="left"/>
    </xf>
    <xf numFmtId="43" fontId="4" fillId="0" borderId="0" xfId="0" applyNumberFormat="1" applyFont="1"/>
    <xf numFmtId="43" fontId="4" fillId="0" borderId="0" xfId="2" applyFont="1" applyBorder="1"/>
    <xf numFmtId="43" fontId="4" fillId="0" borderId="0" xfId="2" applyFont="1"/>
    <xf numFmtId="188" fontId="4" fillId="0" borderId="0" xfId="2" applyNumberFormat="1" applyFont="1" applyBorder="1"/>
    <xf numFmtId="188" fontId="4" fillId="0" borderId="0" xfId="2" applyNumberFormat="1" applyFont="1"/>
    <xf numFmtId="43" fontId="2" fillId="0" borderId="0" xfId="2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/>
    <xf numFmtId="0" fontId="18" fillId="0" borderId="0" xfId="0" applyFont="1"/>
    <xf numFmtId="190" fontId="19" fillId="0" borderId="0" xfId="0" applyNumberFormat="1" applyFont="1" applyAlignment="1">
      <alignment horizontal="center"/>
    </xf>
    <xf numFmtId="0" fontId="22" fillId="0" borderId="14" xfId="0" applyFont="1" applyBorder="1" applyAlignment="1">
      <alignment horizontal="left"/>
    </xf>
    <xf numFmtId="0" fontId="16" fillId="4" borderId="19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3" fillId="0" borderId="12" xfId="3" applyNumberFormat="1" applyFont="1" applyBorder="1" applyAlignment="1">
      <alignment horizontal="center"/>
    </xf>
    <xf numFmtId="43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left"/>
    </xf>
    <xf numFmtId="43" fontId="23" fillId="0" borderId="3" xfId="2" applyFont="1" applyBorder="1"/>
    <xf numFmtId="0" fontId="22" fillId="0" borderId="6" xfId="0" applyFont="1" applyBorder="1"/>
    <xf numFmtId="0" fontId="23" fillId="0" borderId="5" xfId="3" applyNumberFormat="1" applyFont="1" applyBorder="1" applyAlignment="1">
      <alignment horizontal="center"/>
    </xf>
    <xf numFmtId="43" fontId="23" fillId="0" borderId="11" xfId="0" applyNumberFormat="1" applyFont="1" applyBorder="1"/>
    <xf numFmtId="0" fontId="23" fillId="0" borderId="11" xfId="0" applyFont="1" applyBorder="1" applyAlignment="1">
      <alignment horizontal="center"/>
    </xf>
    <xf numFmtId="43" fontId="23" fillId="0" borderId="2" xfId="2" applyFont="1" applyBorder="1"/>
    <xf numFmtId="0" fontId="22" fillId="4" borderId="22" xfId="3" applyNumberFormat="1" applyFont="1" applyFill="1" applyBorder="1" applyAlignment="1">
      <alignment horizontal="center"/>
    </xf>
    <xf numFmtId="0" fontId="22" fillId="4" borderId="23" xfId="0" applyFont="1" applyFill="1" applyBorder="1" applyAlignment="1">
      <alignment horizontal="center"/>
    </xf>
    <xf numFmtId="4" fontId="18" fillId="4" borderId="23" xfId="0" applyNumberFormat="1" applyFont="1" applyFill="1" applyBorder="1"/>
    <xf numFmtId="43" fontId="22" fillId="4" borderId="23" xfId="2" applyFont="1" applyFill="1" applyBorder="1"/>
    <xf numFmtId="43" fontId="16" fillId="4" borderId="23" xfId="2" applyFont="1" applyFill="1" applyBorder="1"/>
    <xf numFmtId="0" fontId="22" fillId="4" borderId="24" xfId="0" applyFont="1" applyFill="1" applyBorder="1"/>
    <xf numFmtId="0" fontId="18" fillId="0" borderId="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8" fillId="0" borderId="38" xfId="0" applyFont="1" applyBorder="1" applyAlignment="1">
      <alignment horizontal="center"/>
    </xf>
    <xf numFmtId="43" fontId="18" fillId="0" borderId="11" xfId="2" applyFont="1" applyBorder="1"/>
    <xf numFmtId="190" fontId="18" fillId="0" borderId="11" xfId="0" applyNumberFormat="1" applyFont="1" applyBorder="1" applyAlignment="1">
      <alignment horizontal="center"/>
    </xf>
    <xf numFmtId="0" fontId="18" fillId="0" borderId="39" xfId="0" applyFont="1" applyBorder="1"/>
    <xf numFmtId="43" fontId="18" fillId="0" borderId="3" xfId="2" applyFont="1" applyBorder="1"/>
    <xf numFmtId="0" fontId="18" fillId="0" borderId="40" xfId="0" applyFont="1" applyBorder="1"/>
    <xf numFmtId="190" fontId="18" fillId="0" borderId="11" xfId="0" applyNumberFormat="1" applyFont="1" applyBorder="1" applyAlignment="1">
      <alignment horizontal="right"/>
    </xf>
    <xf numFmtId="0" fontId="18" fillId="0" borderId="1" xfId="0" applyFont="1" applyBorder="1"/>
    <xf numFmtId="0" fontId="18" fillId="0" borderId="13" xfId="0" applyFont="1" applyBorder="1"/>
    <xf numFmtId="43" fontId="18" fillId="0" borderId="13" xfId="2" applyFont="1" applyBorder="1" applyAlignment="1" applyProtection="1">
      <alignment horizontal="center"/>
    </xf>
    <xf numFmtId="0" fontId="18" fillId="0" borderId="2" xfId="0" applyFont="1" applyBorder="1"/>
    <xf numFmtId="0" fontId="18" fillId="0" borderId="7" xfId="0" applyFont="1" applyBorder="1" applyAlignment="1">
      <alignment horizontal="center"/>
    </xf>
    <xf numFmtId="0" fontId="18" fillId="0" borderId="41" xfId="0" applyFont="1" applyBorder="1"/>
    <xf numFmtId="0" fontId="18" fillId="0" borderId="15" xfId="0" applyFont="1" applyBorder="1"/>
    <xf numFmtId="43" fontId="18" fillId="0" borderId="15" xfId="2" applyFont="1" applyBorder="1" applyAlignment="1" applyProtection="1">
      <alignment horizontal="center"/>
    </xf>
    <xf numFmtId="0" fontId="18" fillId="0" borderId="28" xfId="0" applyFont="1" applyBorder="1"/>
    <xf numFmtId="43" fontId="18" fillId="0" borderId="4" xfId="2" applyFont="1" applyBorder="1"/>
    <xf numFmtId="0" fontId="18" fillId="0" borderId="42" xfId="0" applyFont="1" applyBorder="1"/>
    <xf numFmtId="0" fontId="18" fillId="4" borderId="43" xfId="0" applyFont="1" applyFill="1" applyBorder="1" applyAlignment="1">
      <alignment horizontal="center"/>
    </xf>
    <xf numFmtId="187" fontId="18" fillId="4" borderId="44" xfId="0" applyNumberFormat="1" applyFont="1" applyFill="1" applyBorder="1"/>
    <xf numFmtId="0" fontId="18" fillId="4" borderId="45" xfId="0" applyFont="1" applyFill="1" applyBorder="1"/>
    <xf numFmtId="0" fontId="18" fillId="4" borderId="46" xfId="0" applyFont="1" applyFill="1" applyBorder="1"/>
    <xf numFmtId="43" fontId="17" fillId="4" borderId="47" xfId="2" applyFont="1" applyFill="1" applyBorder="1"/>
    <xf numFmtId="0" fontId="18" fillId="4" borderId="48" xfId="0" applyFont="1" applyFill="1" applyBorder="1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3" fillId="0" borderId="2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188" fontId="4" fillId="0" borderId="0" xfId="2" applyNumberFormat="1" applyFont="1" applyFill="1"/>
    <xf numFmtId="0" fontId="22" fillId="0" borderId="6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0" xfId="0" applyFont="1" applyAlignment="1">
      <alignment horizontal="center"/>
    </xf>
    <xf numFmtId="190" fontId="18" fillId="0" borderId="21" xfId="0" applyNumberFormat="1" applyFont="1" applyBorder="1" applyAlignment="1">
      <alignment horizontal="center"/>
    </xf>
    <xf numFmtId="190" fontId="18" fillId="0" borderId="18" xfId="0" applyNumberFormat="1" applyFont="1" applyBorder="1" applyAlignment="1">
      <alignment horizontal="center"/>
    </xf>
    <xf numFmtId="190" fontId="18" fillId="0" borderId="18" xfId="0" applyNumberFormat="1" applyFont="1" applyBorder="1" applyAlignment="1">
      <alignment horizontal="right"/>
    </xf>
    <xf numFmtId="0" fontId="18" fillId="0" borderId="49" xfId="0" applyFont="1" applyBorder="1"/>
    <xf numFmtId="43" fontId="18" fillId="0" borderId="34" xfId="2" applyFont="1" applyBorder="1"/>
    <xf numFmtId="43" fontId="18" fillId="0" borderId="13" xfId="2" applyFont="1" applyBorder="1"/>
    <xf numFmtId="43" fontId="18" fillId="0" borderId="50" xfId="2" applyFont="1" applyBorder="1"/>
    <xf numFmtId="43" fontId="25" fillId="0" borderId="11" xfId="0" applyNumberFormat="1" applyFont="1" applyBorder="1"/>
    <xf numFmtId="0" fontId="25" fillId="0" borderId="11" xfId="0" applyFont="1" applyBorder="1" applyAlignment="1">
      <alignment horizontal="center"/>
    </xf>
    <xf numFmtId="43" fontId="25" fillId="0" borderId="2" xfId="2" applyFont="1" applyBorder="1"/>
    <xf numFmtId="0" fontId="18" fillId="0" borderId="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91" fontId="23" fillId="0" borderId="11" xfId="0" applyNumberFormat="1" applyFont="1" applyBorder="1"/>
    <xf numFmtId="191" fontId="23" fillId="0" borderId="3" xfId="2" applyNumberFormat="1" applyFont="1" applyBorder="1"/>
    <xf numFmtId="0" fontId="22" fillId="0" borderId="6" xfId="0" applyFont="1" applyBorder="1" applyAlignment="1">
      <alignment horizontal="right"/>
    </xf>
    <xf numFmtId="0" fontId="28" fillId="0" borderId="1" xfId="0" applyFont="1" applyBorder="1"/>
    <xf numFmtId="0" fontId="28" fillId="0" borderId="2" xfId="0" applyFont="1" applyBorder="1"/>
    <xf numFmtId="43" fontId="23" fillId="0" borderId="0" xfId="0" applyNumberFormat="1" applyFont="1"/>
    <xf numFmtId="192" fontId="23" fillId="0" borderId="0" xfId="0" applyNumberFormat="1" applyFont="1"/>
    <xf numFmtId="0" fontId="23" fillId="0" borderId="1" xfId="0" applyFont="1" applyBorder="1"/>
    <xf numFmtId="0" fontId="23" fillId="0" borderId="2" xfId="0" applyFont="1" applyBorder="1"/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1" fillId="0" borderId="2" xfId="0" applyFont="1" applyBorder="1"/>
    <xf numFmtId="0" fontId="26" fillId="0" borderId="12" xfId="3" applyNumberFormat="1" applyFont="1" applyBorder="1" applyAlignment="1">
      <alignment horizontal="center"/>
    </xf>
    <xf numFmtId="0" fontId="22" fillId="0" borderId="2" xfId="0" applyFont="1" applyBorder="1"/>
    <xf numFmtId="16" fontId="22" fillId="0" borderId="6" xfId="0" applyNumberFormat="1" applyFont="1" applyBorder="1" applyAlignment="1">
      <alignment horizontal="center"/>
    </xf>
    <xf numFmtId="0" fontId="22" fillId="4" borderId="24" xfId="0" applyFont="1" applyFill="1" applyBorder="1" applyAlignment="1">
      <alignment horizontal="center"/>
    </xf>
    <xf numFmtId="43" fontId="17" fillId="4" borderId="23" xfId="2" applyFont="1" applyFill="1" applyBorder="1"/>
    <xf numFmtId="192" fontId="17" fillId="4" borderId="23" xfId="2" applyNumberFormat="1" applyFont="1" applyFill="1" applyBorder="1"/>
    <xf numFmtId="43" fontId="18" fillId="0" borderId="2" xfId="2" applyFont="1" applyBorder="1"/>
    <xf numFmtId="0" fontId="18" fillId="0" borderId="63" xfId="0" applyFont="1" applyBorder="1"/>
    <xf numFmtId="0" fontId="18" fillId="0" borderId="32" xfId="0" applyFont="1" applyBorder="1"/>
    <xf numFmtId="188" fontId="18" fillId="0" borderId="13" xfId="2" applyNumberFormat="1" applyFont="1" applyBorder="1" applyAlignment="1" applyProtection="1">
      <alignment horizontal="center"/>
    </xf>
    <xf numFmtId="188" fontId="18" fillId="0" borderId="15" xfId="2" applyNumberFormat="1" applyFont="1" applyBorder="1" applyAlignment="1" applyProtection="1">
      <alignment horizontal="center"/>
    </xf>
    <xf numFmtId="0" fontId="32" fillId="0" borderId="6" xfId="0" applyFont="1" applyBorder="1" applyAlignment="1">
      <alignment horizontal="center"/>
    </xf>
    <xf numFmtId="43" fontId="18" fillId="0" borderId="0" xfId="0" applyNumberFormat="1" applyFont="1" applyAlignment="1" applyProtection="1">
      <alignment horizontal="right"/>
      <protection locked="0"/>
    </xf>
    <xf numFmtId="2" fontId="18" fillId="0" borderId="0" xfId="0" applyNumberFormat="1" applyFont="1" applyProtection="1">
      <protection locked="0"/>
    </xf>
    <xf numFmtId="0" fontId="22" fillId="0" borderId="2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43" fontId="31" fillId="0" borderId="11" xfId="0" applyNumberFormat="1" applyFont="1" applyBorder="1" applyAlignment="1">
      <alignment horizontal="center"/>
    </xf>
    <xf numFmtId="4" fontId="31" fillId="0" borderId="11" xfId="0" applyNumberFormat="1" applyFont="1" applyBorder="1" applyAlignment="1">
      <alignment horizontal="center"/>
    </xf>
    <xf numFmtId="43" fontId="31" fillId="0" borderId="2" xfId="2" applyFont="1" applyBorder="1"/>
    <xf numFmtId="43" fontId="31" fillId="0" borderId="3" xfId="2" applyFont="1" applyBorder="1"/>
    <xf numFmtId="43" fontId="31" fillId="0" borderId="3" xfId="2" applyFont="1" applyBorder="1" applyAlignment="1">
      <alignment horizontal="center"/>
    </xf>
    <xf numFmtId="43" fontId="31" fillId="0" borderId="11" xfId="0" applyNumberFormat="1" applyFont="1" applyBorder="1"/>
    <xf numFmtId="0" fontId="33" fillId="0" borderId="36" xfId="0" applyFont="1" applyBorder="1" applyAlignment="1">
      <alignment horizontal="center"/>
    </xf>
    <xf numFmtId="0" fontId="31" fillId="0" borderId="33" xfId="0" applyFont="1" applyBorder="1" applyAlignment="1">
      <alignment horizontal="left"/>
    </xf>
    <xf numFmtId="43" fontId="31" fillId="0" borderId="16" xfId="0" applyNumberFormat="1" applyFont="1" applyBorder="1"/>
    <xf numFmtId="4" fontId="31" fillId="0" borderId="16" xfId="0" applyNumberFormat="1" applyFont="1" applyBorder="1" applyAlignment="1">
      <alignment horizontal="center"/>
    </xf>
    <xf numFmtId="43" fontId="31" fillId="0" borderId="33" xfId="2" applyFont="1" applyBorder="1"/>
    <xf numFmtId="43" fontId="31" fillId="0" borderId="16" xfId="2" applyFont="1" applyBorder="1"/>
    <xf numFmtId="0" fontId="31" fillId="0" borderId="1" xfId="0" applyFont="1" applyBorder="1" applyAlignment="1">
      <alignment horizontal="center"/>
    </xf>
    <xf numFmtId="0" fontId="33" fillId="0" borderId="0" xfId="0" applyFont="1"/>
    <xf numFmtId="0" fontId="31" fillId="0" borderId="11" xfId="0" applyFont="1" applyBorder="1" applyAlignment="1">
      <alignment horizontal="center"/>
    </xf>
    <xf numFmtId="0" fontId="33" fillId="0" borderId="2" xfId="0" applyFont="1" applyBorder="1"/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69" xfId="0" applyFont="1" applyBorder="1" applyAlignment="1">
      <alignment horizontal="center"/>
    </xf>
    <xf numFmtId="0" fontId="31" fillId="0" borderId="18" xfId="0" applyFont="1" applyBorder="1" applyAlignment="1">
      <alignment horizontal="left"/>
    </xf>
    <xf numFmtId="0" fontId="31" fillId="0" borderId="1" xfId="0" applyFont="1" applyBorder="1"/>
    <xf numFmtId="0" fontId="31" fillId="0" borderId="36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31" fillId="0" borderId="28" xfId="0" applyFont="1" applyBorder="1" applyAlignment="1">
      <alignment horizontal="left"/>
    </xf>
    <xf numFmtId="43" fontId="23" fillId="0" borderId="11" xfId="0" applyNumberFormat="1" applyFont="1" applyBorder="1" applyAlignment="1">
      <alignment horizontal="center"/>
    </xf>
    <xf numFmtId="4" fontId="23" fillId="0" borderId="11" xfId="0" applyNumberFormat="1" applyFont="1" applyBorder="1" applyAlignment="1">
      <alignment horizontal="center"/>
    </xf>
    <xf numFmtId="43" fontId="23" fillId="0" borderId="16" xfId="0" applyNumberFormat="1" applyFont="1" applyBorder="1"/>
    <xf numFmtId="0" fontId="23" fillId="0" borderId="16" xfId="0" applyFont="1" applyBorder="1" applyAlignment="1">
      <alignment horizontal="center"/>
    </xf>
    <xf numFmtId="43" fontId="23" fillId="0" borderId="33" xfId="2" applyFont="1" applyBorder="1"/>
    <xf numFmtId="43" fontId="23" fillId="0" borderId="16" xfId="2" applyFont="1" applyBorder="1"/>
    <xf numFmtId="0" fontId="16" fillId="0" borderId="1" xfId="0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89" fontId="19" fillId="0" borderId="0" xfId="0" applyNumberFormat="1" applyFont="1" applyAlignment="1">
      <alignment horizontal="left"/>
    </xf>
    <xf numFmtId="0" fontId="18" fillId="0" borderId="37" xfId="0" applyFont="1" applyBorder="1" applyAlignment="1" applyProtection="1">
      <alignment horizontal="left"/>
      <protection locked="0"/>
    </xf>
    <xf numFmtId="0" fontId="17" fillId="4" borderId="43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center" vertical="center"/>
    </xf>
    <xf numFmtId="0" fontId="17" fillId="4" borderId="59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59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4" fontId="18" fillId="0" borderId="37" xfId="0" applyNumberFormat="1" applyFont="1" applyBorder="1" applyAlignment="1">
      <alignment horizontal="left"/>
    </xf>
    <xf numFmtId="0" fontId="18" fillId="4" borderId="60" xfId="0" applyFont="1" applyFill="1" applyBorder="1" applyAlignment="1">
      <alignment horizontal="left"/>
    </xf>
    <xf numFmtId="0" fontId="18" fillId="4" borderId="61" xfId="0" applyFont="1" applyFill="1" applyBorder="1" applyAlignment="1">
      <alignment horizontal="left"/>
    </xf>
    <xf numFmtId="0" fontId="18" fillId="4" borderId="62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4" borderId="51" xfId="0" applyFont="1" applyFill="1" applyBorder="1" applyAlignment="1">
      <alignment horizontal="left"/>
    </xf>
    <xf numFmtId="0" fontId="18" fillId="4" borderId="52" xfId="0" applyFont="1" applyFill="1" applyBorder="1" applyAlignment="1">
      <alignment horizontal="left"/>
    </xf>
    <xf numFmtId="0" fontId="18" fillId="4" borderId="53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8" fillId="0" borderId="63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16" fillId="4" borderId="64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2" xfId="0" applyFont="1" applyBorder="1"/>
    <xf numFmtId="0" fontId="16" fillId="4" borderId="26" xfId="0" applyFont="1" applyFill="1" applyBorder="1" applyAlignment="1">
      <alignment horizontal="center"/>
    </xf>
    <xf numFmtId="0" fontId="16" fillId="4" borderId="29" xfId="0" applyFont="1" applyFill="1" applyBorder="1" applyAlignment="1">
      <alignment horizontal="center"/>
    </xf>
    <xf numFmtId="0" fontId="16" fillId="4" borderId="51" xfId="0" applyFont="1" applyFill="1" applyBorder="1" applyAlignment="1">
      <alignment horizontal="center"/>
    </xf>
    <xf numFmtId="0" fontId="16" fillId="4" borderId="5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0" xfId="0" applyFont="1" applyAlignment="1">
      <alignment horizontal="right" vertical="top"/>
    </xf>
    <xf numFmtId="0" fontId="16" fillId="0" borderId="68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16" fillId="4" borderId="66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" fontId="16" fillId="4" borderId="19" xfId="0" applyNumberFormat="1" applyFont="1" applyFill="1" applyBorder="1" applyAlignment="1">
      <alignment horizontal="center" vertical="center"/>
    </xf>
    <xf numFmtId="4" fontId="16" fillId="4" borderId="10" xfId="0" applyNumberFormat="1" applyFont="1" applyFill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0" fontId="16" fillId="0" borderId="37" xfId="0" applyFont="1" applyBorder="1" applyAlignment="1">
      <alignment horizontal="left"/>
    </xf>
    <xf numFmtId="14" fontId="22" fillId="0" borderId="37" xfId="0" applyNumberFormat="1" applyFont="1" applyBorder="1" applyAlignment="1">
      <alignment horizontal="left"/>
    </xf>
    <xf numFmtId="0" fontId="16" fillId="0" borderId="37" xfId="0" applyFont="1" applyBorder="1" applyAlignment="1" applyProtection="1">
      <alignment horizontal="left"/>
      <protection locked="0"/>
    </xf>
    <xf numFmtId="0" fontId="31" fillId="0" borderId="1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29" fillId="0" borderId="1" xfId="0" applyFont="1" applyBorder="1"/>
    <xf numFmtId="0" fontId="29" fillId="0" borderId="2" xfId="0" applyFont="1" applyBorder="1"/>
    <xf numFmtId="0" fontId="24" fillId="0" borderId="1" xfId="0" applyFont="1" applyBorder="1"/>
    <xf numFmtId="0" fontId="24" fillId="0" borderId="2" xfId="0" applyFont="1" applyBorder="1"/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34" fillId="0" borderId="41" xfId="0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0" fontId="29" fillId="0" borderId="70" xfId="0" applyFont="1" applyBorder="1"/>
    <xf numFmtId="0" fontId="29" fillId="0" borderId="49" xfId="0" applyFont="1" applyBorder="1"/>
    <xf numFmtId="0" fontId="24" fillId="0" borderId="63" xfId="0" applyFont="1" applyBorder="1" applyAlignment="1">
      <alignment horizontal="left"/>
    </xf>
    <xf numFmtId="0" fontId="24" fillId="0" borderId="21" xfId="0" applyFont="1" applyBorder="1" applyAlignment="1">
      <alignment horizontal="left"/>
    </xf>
    <xf numFmtId="0" fontId="10" fillId="0" borderId="41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4" borderId="6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13" fillId="0" borderId="6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4" fillId="0" borderId="69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7" fillId="4" borderId="6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7" fillId="4" borderId="19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0" borderId="3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7" fillId="0" borderId="37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7" fillId="4" borderId="7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56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7" fillId="4" borderId="56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27" fillId="0" borderId="1" xfId="0" applyFont="1" applyBorder="1"/>
    <xf numFmtId="0" fontId="27" fillId="0" borderId="2" xfId="0" applyFont="1" applyBorder="1"/>
    <xf numFmtId="0" fontId="27" fillId="0" borderId="70" xfId="0" applyFont="1" applyBorder="1"/>
    <xf numFmtId="0" fontId="27" fillId="0" borderId="49" xfId="0" applyFont="1" applyBorder="1"/>
  </cellXfs>
  <cellStyles count="5">
    <cellStyle name="Hyperlink" xfId="1" builtinId="8"/>
    <cellStyle name="จุลภาค" xfId="2" builtinId="3"/>
    <cellStyle name="ปกติ" xfId="0" builtinId="0"/>
    <cellStyle name="ปกติ 2" xfId="4" xr:uid="{00000000-0005-0000-0000-000004000000}"/>
    <cellStyle name="เปอร์เซ็นต์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217825</xdr:colOff>
      <xdr:row>1</xdr:row>
      <xdr:rowOff>275168</xdr:rowOff>
    </xdr:to>
    <xdr:pic>
      <xdr:nvPicPr>
        <xdr:cNvPr id="2" name="รูปภาพ 1" descr="LOGO%20web_%20copy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0"/>
          <a:ext cx="641158" cy="59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217825</xdr:colOff>
      <xdr:row>1</xdr:row>
      <xdr:rowOff>275167</xdr:rowOff>
    </xdr:to>
    <xdr:pic>
      <xdr:nvPicPr>
        <xdr:cNvPr id="3" name="รูปภาพ 2" descr="LOGO%20web_%20copy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0"/>
          <a:ext cx="641158" cy="5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143741</xdr:colOff>
      <xdr:row>1</xdr:row>
      <xdr:rowOff>275167</xdr:rowOff>
    </xdr:to>
    <xdr:pic>
      <xdr:nvPicPr>
        <xdr:cNvPr id="4" name="รูปภาพ 3" descr="LOGO%20web_%20copy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0"/>
          <a:ext cx="641158" cy="592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120840</xdr:colOff>
      <xdr:row>1</xdr:row>
      <xdr:rowOff>254001</xdr:rowOff>
    </xdr:to>
    <xdr:pic>
      <xdr:nvPicPr>
        <xdr:cNvPr id="2" name="รูปภาพ 2" descr="LOGO%20web_%20copy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1"/>
          <a:ext cx="587565" cy="568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120840</xdr:colOff>
      <xdr:row>1</xdr:row>
      <xdr:rowOff>254001</xdr:rowOff>
    </xdr:to>
    <xdr:pic>
      <xdr:nvPicPr>
        <xdr:cNvPr id="2" name="รูปภาพ 2" descr="LOGO%20web_%20copy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1"/>
          <a:ext cx="587565" cy="568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133350</xdr:colOff>
      <xdr:row>1</xdr:row>
      <xdr:rowOff>238125</xdr:rowOff>
    </xdr:to>
    <xdr:pic>
      <xdr:nvPicPr>
        <xdr:cNvPr id="10248" name="Picture 2" descr="อบจ-สีดำ">
          <a:extLst>
            <a:ext uri="{FF2B5EF4-FFF2-40B4-BE49-F238E27FC236}">
              <a16:creationId xmlns:a16="http://schemas.microsoft.com/office/drawing/2014/main" id="{00000000-0008-0000-0600-00000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5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28575</xdr:rowOff>
    </xdr:from>
    <xdr:to>
      <xdr:col>1</xdr:col>
      <xdr:colOff>133350</xdr:colOff>
      <xdr:row>27</xdr:row>
      <xdr:rowOff>238125</xdr:rowOff>
    </xdr:to>
    <xdr:pic>
      <xdr:nvPicPr>
        <xdr:cNvPr id="10249" name="Picture 2" descr="อบจ-สีดำ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7800975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52</xdr:row>
      <xdr:rowOff>28575</xdr:rowOff>
    </xdr:from>
    <xdr:to>
      <xdr:col>1</xdr:col>
      <xdr:colOff>133350</xdr:colOff>
      <xdr:row>53</xdr:row>
      <xdr:rowOff>238125</xdr:rowOff>
    </xdr:to>
    <xdr:pic>
      <xdr:nvPicPr>
        <xdr:cNvPr id="10250" name="Picture 2" descr="อบจ-สีดำ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556385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78</xdr:row>
      <xdr:rowOff>28575</xdr:rowOff>
    </xdr:from>
    <xdr:to>
      <xdr:col>1</xdr:col>
      <xdr:colOff>133350</xdr:colOff>
      <xdr:row>79</xdr:row>
      <xdr:rowOff>238125</xdr:rowOff>
    </xdr:to>
    <xdr:pic>
      <xdr:nvPicPr>
        <xdr:cNvPr id="10251" name="Picture 2" descr="อบจ-สีดำ">
          <a:extLst>
            <a:ext uri="{FF2B5EF4-FFF2-40B4-BE49-F238E27FC236}">
              <a16:creationId xmlns:a16="http://schemas.microsoft.com/office/drawing/2014/main" id="{00000000-0008-0000-06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3326725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104</xdr:row>
      <xdr:rowOff>28575</xdr:rowOff>
    </xdr:from>
    <xdr:to>
      <xdr:col>1</xdr:col>
      <xdr:colOff>133350</xdr:colOff>
      <xdr:row>105</xdr:row>
      <xdr:rowOff>238125</xdr:rowOff>
    </xdr:to>
    <xdr:pic>
      <xdr:nvPicPr>
        <xdr:cNvPr id="10252" name="Picture 2" descr="อบจ-สีดำ">
          <a:extLst>
            <a:ext uri="{FF2B5EF4-FFF2-40B4-BE49-F238E27FC236}">
              <a16:creationId xmlns:a16="http://schemas.microsoft.com/office/drawing/2014/main" id="{00000000-0008-0000-0600-00000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108960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130</xdr:row>
      <xdr:rowOff>28575</xdr:rowOff>
    </xdr:from>
    <xdr:to>
      <xdr:col>1</xdr:col>
      <xdr:colOff>133350</xdr:colOff>
      <xdr:row>131</xdr:row>
      <xdr:rowOff>238125</xdr:rowOff>
    </xdr:to>
    <xdr:pic>
      <xdr:nvPicPr>
        <xdr:cNvPr id="10253" name="Picture 2" descr="อบจ-สีดำ">
          <a:extLst>
            <a:ext uri="{FF2B5EF4-FFF2-40B4-BE49-F238E27FC236}">
              <a16:creationId xmlns:a16="http://schemas.microsoft.com/office/drawing/2014/main" id="{00000000-0008-0000-0600-00000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8852475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156</xdr:row>
      <xdr:rowOff>28575</xdr:rowOff>
    </xdr:from>
    <xdr:to>
      <xdr:col>1</xdr:col>
      <xdr:colOff>133350</xdr:colOff>
      <xdr:row>157</xdr:row>
      <xdr:rowOff>238125</xdr:rowOff>
    </xdr:to>
    <xdr:pic>
      <xdr:nvPicPr>
        <xdr:cNvPr id="10254" name="Picture 2" descr="อบจ-สีดำ">
          <a:extLst>
            <a:ext uri="{FF2B5EF4-FFF2-40B4-BE49-F238E27FC236}">
              <a16:creationId xmlns:a16="http://schemas.microsoft.com/office/drawing/2014/main" id="{00000000-0008-0000-0600-00000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661535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301815</xdr:colOff>
      <xdr:row>1</xdr:row>
      <xdr:rowOff>6351</xdr:rowOff>
    </xdr:to>
    <xdr:pic>
      <xdr:nvPicPr>
        <xdr:cNvPr id="2" name="รูปภาพ 2" descr="LOGO%20web_%20copy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1"/>
          <a:ext cx="587565" cy="568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301815</xdr:colOff>
      <xdr:row>1</xdr:row>
      <xdr:rowOff>6351</xdr:rowOff>
    </xdr:to>
    <xdr:pic>
      <xdr:nvPicPr>
        <xdr:cNvPr id="2" name="รูปภาพ 2" descr="LOGO%20web_%20copy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1"/>
          <a:ext cx="587565" cy="5683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301815</xdr:colOff>
      <xdr:row>1</xdr:row>
      <xdr:rowOff>6351</xdr:rowOff>
    </xdr:to>
    <xdr:pic>
      <xdr:nvPicPr>
        <xdr:cNvPr id="2" name="รูปภาพ 2" descr="LOGO%20web_%20copy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6" t="11660" r="14198" b="12894"/>
        <a:stretch>
          <a:fillRect/>
        </a:stretch>
      </xdr:blipFill>
      <xdr:spPr>
        <a:xfrm>
          <a:off x="0" y="1"/>
          <a:ext cx="587565" cy="568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oq%20&#3629;&#3634;&#3588;&#3634;&#3619;%20&#3588;.&#3626;.&#3621;.%202%20&#3594;&#3633;&#3657;&#3609;%201%20&#3627;&#3621;&#3633;&#3591;%20(&#3649;&#3585;&#3657;&#3652;&#3586;)%2019%20&#3614;&#3588;.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17">
          <cell r="C17">
            <v>4490</v>
          </cell>
        </row>
        <row r="18">
          <cell r="D18" t="str">
            <v>ก.ก.</v>
          </cell>
        </row>
        <row r="19">
          <cell r="D19" t="str">
            <v>ก.ก.</v>
          </cell>
        </row>
        <row r="20">
          <cell r="D20" t="str">
            <v>ก.ก.</v>
          </cell>
        </row>
        <row r="21">
          <cell r="D21" t="str">
            <v>ก.ก.</v>
          </cell>
        </row>
        <row r="22">
          <cell r="D22" t="str">
            <v>ก.ก.</v>
          </cell>
        </row>
        <row r="23">
          <cell r="D23" t="str">
            <v>ก.ก.</v>
          </cell>
        </row>
        <row r="24">
          <cell r="D24" t="str">
            <v>ตร.ม.</v>
          </cell>
        </row>
        <row r="25">
          <cell r="D25" t="str">
            <v>ตร.ม.</v>
          </cell>
        </row>
        <row r="27">
          <cell r="D27" t="str">
            <v>ตร.ม.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2060"/>
  </sheetPr>
  <dimension ref="A1:C20"/>
  <sheetViews>
    <sheetView view="pageBreakPreview" zoomScaleNormal="120" workbookViewId="0">
      <selection activeCell="H15" sqref="H15"/>
    </sheetView>
  </sheetViews>
  <sheetFormatPr defaultRowHeight="21" x14ac:dyDescent="0.45"/>
  <cols>
    <col min="1" max="1" width="28" style="1" customWidth="1"/>
    <col min="2" max="2" width="24.85546875" style="1" customWidth="1"/>
    <col min="3" max="3" width="32.140625" style="1" customWidth="1"/>
    <col min="4" max="16384" width="9.140625" style="1"/>
  </cols>
  <sheetData>
    <row r="1" spans="1:3" s="4" customFormat="1" ht="23.25" x14ac:dyDescent="0.5">
      <c r="A1" s="223" t="s">
        <v>22</v>
      </c>
      <c r="B1" s="223"/>
      <c r="C1" s="223"/>
    </row>
    <row r="2" spans="1:3" s="4" customFormat="1" ht="23.25" x14ac:dyDescent="0.5">
      <c r="A2" s="223" t="s">
        <v>138</v>
      </c>
      <c r="B2" s="223"/>
      <c r="C2" s="223"/>
    </row>
    <row r="3" spans="1:3" x14ac:dyDescent="0.45">
      <c r="A3" s="222" t="s">
        <v>21</v>
      </c>
      <c r="B3" s="222"/>
      <c r="C3" s="222"/>
    </row>
    <row r="4" spans="1:3" x14ac:dyDescent="0.45">
      <c r="A4" s="88" t="s">
        <v>5</v>
      </c>
      <c r="B4" s="224" t="s">
        <v>226</v>
      </c>
      <c r="C4" s="224"/>
    </row>
    <row r="5" spans="1:3" x14ac:dyDescent="0.45">
      <c r="A5" s="88" t="s">
        <v>6</v>
      </c>
      <c r="B5" s="224" t="s">
        <v>337</v>
      </c>
      <c r="C5" s="224"/>
    </row>
    <row r="6" spans="1:3" x14ac:dyDescent="0.45">
      <c r="A6" s="88" t="s">
        <v>139</v>
      </c>
      <c r="B6" s="224" t="s">
        <v>225</v>
      </c>
      <c r="C6" s="224"/>
    </row>
    <row r="7" spans="1:3" x14ac:dyDescent="0.45">
      <c r="A7" s="88" t="s">
        <v>140</v>
      </c>
      <c r="B7" s="225" t="s">
        <v>340</v>
      </c>
      <c r="C7" s="224"/>
    </row>
    <row r="8" spans="1:3" x14ac:dyDescent="0.45">
      <c r="A8" s="88" t="s">
        <v>29</v>
      </c>
      <c r="B8" s="226" t="s">
        <v>341</v>
      </c>
      <c r="C8" s="226"/>
    </row>
    <row r="9" spans="1:3" x14ac:dyDescent="0.45">
      <c r="A9" s="88" t="s">
        <v>30</v>
      </c>
      <c r="B9" s="224" t="s">
        <v>338</v>
      </c>
      <c r="C9" s="224"/>
    </row>
    <row r="10" spans="1:3" x14ac:dyDescent="0.45">
      <c r="A10" s="222" t="s">
        <v>32</v>
      </c>
      <c r="B10" s="222"/>
      <c r="C10" s="222"/>
    </row>
    <row r="11" spans="1:3" x14ac:dyDescent="0.45">
      <c r="A11" s="88" t="s">
        <v>26</v>
      </c>
      <c r="B11" s="89" t="s">
        <v>339</v>
      </c>
      <c r="C11" s="90" t="s">
        <v>153</v>
      </c>
    </row>
    <row r="12" spans="1:3" x14ac:dyDescent="0.45">
      <c r="A12" s="222" t="s">
        <v>13</v>
      </c>
      <c r="B12" s="222"/>
      <c r="C12" s="222"/>
    </row>
    <row r="13" spans="1:3" x14ac:dyDescent="0.45">
      <c r="A13" s="88" t="s">
        <v>14</v>
      </c>
      <c r="B13" s="89">
        <v>0</v>
      </c>
      <c r="C13" s="91" t="s">
        <v>15</v>
      </c>
    </row>
    <row r="14" spans="1:3" x14ac:dyDescent="0.45">
      <c r="A14" s="88" t="s">
        <v>16</v>
      </c>
      <c r="B14" s="89">
        <v>0</v>
      </c>
      <c r="C14" s="91" t="s">
        <v>15</v>
      </c>
    </row>
    <row r="15" spans="1:3" x14ac:dyDescent="0.45">
      <c r="A15" s="88" t="s">
        <v>17</v>
      </c>
      <c r="B15" s="89">
        <v>7</v>
      </c>
      <c r="C15" s="91" t="s">
        <v>15</v>
      </c>
    </row>
    <row r="16" spans="1:3" x14ac:dyDescent="0.45">
      <c r="A16" s="88" t="s">
        <v>18</v>
      </c>
      <c r="B16" s="89">
        <v>7</v>
      </c>
      <c r="C16" s="91" t="s">
        <v>15</v>
      </c>
    </row>
    <row r="17" spans="1:3" x14ac:dyDescent="0.45">
      <c r="A17" s="88" t="s">
        <v>24</v>
      </c>
      <c r="B17" s="92">
        <v>0</v>
      </c>
      <c r="C17" s="91" t="s">
        <v>12</v>
      </c>
    </row>
    <row r="20" spans="1:3" x14ac:dyDescent="0.45">
      <c r="A20" s="1" t="s">
        <v>342</v>
      </c>
    </row>
  </sheetData>
  <mergeCells count="11">
    <mergeCell ref="A12:C12"/>
    <mergeCell ref="A1:C1"/>
    <mergeCell ref="A2:C2"/>
    <mergeCell ref="A3:C3"/>
    <mergeCell ref="A10:C10"/>
    <mergeCell ref="B4:C4"/>
    <mergeCell ref="B5:C5"/>
    <mergeCell ref="B6:C6"/>
    <mergeCell ref="B7:C7"/>
    <mergeCell ref="B8:C8"/>
    <mergeCell ref="B9:C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25"/>
  <sheetViews>
    <sheetView tabSelected="1" workbookViewId="0">
      <selection activeCell="N9" sqref="N9"/>
    </sheetView>
  </sheetViews>
  <sheetFormatPr defaultColWidth="2.7109375" defaultRowHeight="23.25" x14ac:dyDescent="0.5"/>
  <cols>
    <col min="1" max="1" width="7" style="2" customWidth="1"/>
    <col min="2" max="2" width="6" style="4" customWidth="1"/>
    <col min="3" max="3" width="41.42578125" style="4" customWidth="1"/>
    <col min="4" max="4" width="11" style="1" customWidth="1"/>
    <col min="5" max="5" width="8.28515625" style="47" customWidth="1"/>
    <col min="6" max="6" width="13.42578125" style="1" customWidth="1"/>
    <col min="7" max="7" width="16.140625" style="1" customWidth="1"/>
    <col min="8" max="8" width="13.85546875" style="1" customWidth="1"/>
    <col min="9" max="9" width="16.42578125" style="1" customWidth="1"/>
    <col min="10" max="10" width="17.140625" style="1" customWidth="1"/>
    <col min="11" max="11" width="9.28515625" style="1" customWidth="1"/>
    <col min="12" max="12" width="14.28515625" style="1" customWidth="1"/>
    <col min="13" max="13" width="12.7109375" style="86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/>
      <c r="K1" s="275"/>
      <c r="M1" s="8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85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  <c r="M3" s="85"/>
    </row>
    <row r="4" spans="1:13" ht="22.5" x14ac:dyDescent="0.45">
      <c r="A4" s="288" t="s">
        <v>6</v>
      </c>
      <c r="B4" s="288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  <c r="M4" s="85"/>
    </row>
    <row r="5" spans="1:13" thickBot="1" x14ac:dyDescent="0.5">
      <c r="A5" s="288" t="s">
        <v>140</v>
      </c>
      <c r="B5" s="288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137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  <c r="M5" s="85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  <c r="M6" s="85"/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  <c r="M7" s="85"/>
    </row>
    <row r="8" spans="1:13" ht="22.5" x14ac:dyDescent="0.45">
      <c r="A8" s="96">
        <v>5</v>
      </c>
      <c r="B8" s="295" t="s">
        <v>218</v>
      </c>
      <c r="C8" s="296"/>
      <c r="D8" s="97"/>
      <c r="E8" s="98"/>
      <c r="F8" s="99"/>
      <c r="G8" s="99"/>
      <c r="H8" s="99"/>
      <c r="I8" s="99"/>
      <c r="J8" s="99"/>
      <c r="K8" s="100"/>
    </row>
    <row r="9" spans="1:13" ht="22.5" x14ac:dyDescent="0.45">
      <c r="A9" s="101"/>
      <c r="B9" s="170" t="s">
        <v>240</v>
      </c>
      <c r="C9" s="169" t="s">
        <v>219</v>
      </c>
      <c r="D9" s="102">
        <v>0</v>
      </c>
      <c r="E9" s="103" t="s">
        <v>156</v>
      </c>
      <c r="F9" s="104">
        <v>0</v>
      </c>
      <c r="G9" s="99">
        <f>D9*F9</f>
        <v>0</v>
      </c>
      <c r="H9" s="99">
        <v>0</v>
      </c>
      <c r="I9" s="99">
        <f>D9*H9</f>
        <v>0</v>
      </c>
      <c r="J9" s="99">
        <f>G9+I9</f>
        <v>0</v>
      </c>
      <c r="K9" s="100"/>
    </row>
    <row r="10" spans="1:13" ht="22.5" x14ac:dyDescent="0.45">
      <c r="A10" s="101"/>
      <c r="B10" s="170" t="s">
        <v>240</v>
      </c>
      <c r="C10" s="169" t="s">
        <v>220</v>
      </c>
      <c r="D10" s="102">
        <v>0</v>
      </c>
      <c r="E10" s="103" t="s">
        <v>156</v>
      </c>
      <c r="F10" s="104">
        <v>0</v>
      </c>
      <c r="G10" s="99">
        <f t="shared" ref="G10:G13" si="0">D10*F10</f>
        <v>0</v>
      </c>
      <c r="H10" s="99">
        <v>0</v>
      </c>
      <c r="I10" s="99">
        <f t="shared" ref="I10:I13" si="1">D10*H10</f>
        <v>0</v>
      </c>
      <c r="J10" s="99">
        <f t="shared" ref="J10:J13" si="2">G10+I10</f>
        <v>0</v>
      </c>
      <c r="K10" s="144" t="s">
        <v>149</v>
      </c>
    </row>
    <row r="11" spans="1:13" ht="22.5" x14ac:dyDescent="0.45">
      <c r="A11" s="101"/>
      <c r="B11" s="170" t="s">
        <v>240</v>
      </c>
      <c r="C11" s="169" t="s">
        <v>221</v>
      </c>
      <c r="D11" s="102">
        <v>0</v>
      </c>
      <c r="E11" s="103" t="s">
        <v>156</v>
      </c>
      <c r="F11" s="104">
        <v>0</v>
      </c>
      <c r="G11" s="99">
        <f t="shared" si="0"/>
        <v>0</v>
      </c>
      <c r="H11" s="99">
        <v>0</v>
      </c>
      <c r="I11" s="99">
        <f t="shared" si="1"/>
        <v>0</v>
      </c>
      <c r="J11" s="99">
        <f t="shared" si="2"/>
        <v>0</v>
      </c>
      <c r="K11" s="100"/>
    </row>
    <row r="12" spans="1:13" ht="22.5" x14ac:dyDescent="0.45">
      <c r="A12" s="101"/>
      <c r="B12" s="170" t="s">
        <v>240</v>
      </c>
      <c r="C12" s="141" t="s">
        <v>222</v>
      </c>
      <c r="D12" s="102">
        <v>0</v>
      </c>
      <c r="E12" s="103" t="s">
        <v>156</v>
      </c>
      <c r="F12" s="104">
        <v>0</v>
      </c>
      <c r="G12" s="99">
        <f t="shared" si="0"/>
        <v>0</v>
      </c>
      <c r="H12" s="99">
        <v>0</v>
      </c>
      <c r="I12" s="99">
        <f t="shared" si="1"/>
        <v>0</v>
      </c>
      <c r="J12" s="99">
        <f t="shared" si="2"/>
        <v>0</v>
      </c>
      <c r="K12" s="100"/>
    </row>
    <row r="13" spans="1:13" ht="22.5" x14ac:dyDescent="0.45">
      <c r="A13" s="101"/>
      <c r="B13" s="170" t="s">
        <v>240</v>
      </c>
      <c r="C13" s="141" t="s">
        <v>223</v>
      </c>
      <c r="D13" s="102">
        <v>0</v>
      </c>
      <c r="E13" s="103" t="s">
        <v>156</v>
      </c>
      <c r="F13" s="104">
        <v>0</v>
      </c>
      <c r="G13" s="99">
        <f t="shared" si="0"/>
        <v>0</v>
      </c>
      <c r="H13" s="99">
        <v>0</v>
      </c>
      <c r="I13" s="99">
        <f t="shared" si="1"/>
        <v>0</v>
      </c>
      <c r="J13" s="99">
        <f t="shared" si="2"/>
        <v>0</v>
      </c>
      <c r="K13" s="100"/>
    </row>
    <row r="14" spans="1:13" ht="22.5" x14ac:dyDescent="0.45">
      <c r="A14" s="101"/>
      <c r="B14" s="170"/>
      <c r="C14" s="141"/>
      <c r="D14" s="102"/>
      <c r="E14" s="103"/>
      <c r="F14" s="104"/>
      <c r="G14" s="99"/>
      <c r="H14" s="99"/>
      <c r="I14" s="99"/>
      <c r="J14" s="99"/>
      <c r="K14" s="100"/>
    </row>
    <row r="15" spans="1:13" ht="22.5" x14ac:dyDescent="0.45">
      <c r="A15" s="101"/>
      <c r="B15" s="170"/>
      <c r="C15" s="141"/>
      <c r="D15" s="102"/>
      <c r="E15" s="103"/>
      <c r="F15" s="104"/>
      <c r="G15" s="99"/>
      <c r="H15" s="99"/>
      <c r="I15" s="99"/>
      <c r="J15" s="99"/>
      <c r="K15" s="100"/>
    </row>
    <row r="16" spans="1:13" ht="22.5" x14ac:dyDescent="0.45">
      <c r="A16" s="101"/>
      <c r="B16" s="170"/>
      <c r="C16" s="141"/>
      <c r="D16" s="102"/>
      <c r="E16" s="103"/>
      <c r="F16" s="104"/>
      <c r="G16" s="99"/>
      <c r="H16" s="99"/>
      <c r="I16" s="99"/>
      <c r="J16" s="99"/>
      <c r="K16" s="100"/>
    </row>
    <row r="17" spans="1:15" ht="22.5" x14ac:dyDescent="0.45">
      <c r="A17" s="101"/>
      <c r="B17" s="170"/>
      <c r="C17" s="141"/>
      <c r="D17" s="102"/>
      <c r="E17" s="103"/>
      <c r="F17" s="104"/>
      <c r="G17" s="99"/>
      <c r="H17" s="99"/>
      <c r="I17" s="99"/>
      <c r="J17" s="99"/>
      <c r="K17" s="100"/>
    </row>
    <row r="18" spans="1:15" ht="22.5" x14ac:dyDescent="0.45">
      <c r="A18" s="101"/>
      <c r="B18" s="170"/>
      <c r="C18" s="141"/>
      <c r="D18" s="102"/>
      <c r="E18" s="103"/>
      <c r="F18" s="104"/>
      <c r="G18" s="99"/>
      <c r="H18" s="99"/>
      <c r="I18" s="99"/>
      <c r="J18" s="99"/>
      <c r="K18" s="100"/>
    </row>
    <row r="19" spans="1:15" ht="22.5" x14ac:dyDescent="0.45">
      <c r="A19" s="101"/>
      <c r="B19" s="170"/>
      <c r="C19" s="141"/>
      <c r="D19" s="102"/>
      <c r="E19" s="103"/>
      <c r="F19" s="104"/>
      <c r="G19" s="99"/>
      <c r="H19" s="99"/>
      <c r="I19" s="99"/>
      <c r="J19" s="99"/>
      <c r="K19" s="100"/>
    </row>
    <row r="20" spans="1:15" ht="22.5" x14ac:dyDescent="0.45">
      <c r="A20" s="101"/>
      <c r="B20" s="164" t="s">
        <v>147</v>
      </c>
      <c r="C20" s="165"/>
      <c r="D20" s="102"/>
      <c r="E20" s="103"/>
      <c r="F20" s="104"/>
      <c r="G20" s="99"/>
      <c r="H20" s="99"/>
      <c r="I20" s="99"/>
      <c r="J20" s="99"/>
      <c r="K20" s="100"/>
    </row>
    <row r="21" spans="1:15" ht="22.5" x14ac:dyDescent="0.45">
      <c r="A21" s="101"/>
      <c r="B21" s="293" t="s">
        <v>343</v>
      </c>
      <c r="C21" s="294"/>
      <c r="D21" s="102"/>
      <c r="E21" s="103"/>
      <c r="F21" s="104"/>
      <c r="G21" s="99"/>
      <c r="H21" s="99"/>
      <c r="I21" s="99"/>
      <c r="J21" s="99"/>
      <c r="K21" s="100"/>
    </row>
    <row r="22" spans="1:15" ht="22.5" x14ac:dyDescent="0.45">
      <c r="A22" s="101"/>
      <c r="B22" s="293" t="s">
        <v>148</v>
      </c>
      <c r="C22" s="294"/>
      <c r="D22" s="102"/>
      <c r="E22" s="103"/>
      <c r="F22" s="104"/>
      <c r="G22" s="99"/>
      <c r="H22" s="99"/>
      <c r="I22" s="99"/>
      <c r="J22" s="99"/>
      <c r="K22" s="100"/>
    </row>
    <row r="23" spans="1:15" ht="22.5" x14ac:dyDescent="0.45">
      <c r="A23" s="101"/>
      <c r="B23" s="293" t="s">
        <v>347</v>
      </c>
      <c r="C23" s="294"/>
      <c r="D23" s="102"/>
      <c r="E23" s="103"/>
      <c r="F23" s="104"/>
      <c r="G23" s="99"/>
      <c r="H23" s="99"/>
      <c r="I23" s="99"/>
      <c r="J23" s="99"/>
      <c r="K23" s="100"/>
    </row>
    <row r="24" spans="1:15" thickBot="1" x14ac:dyDescent="0.5">
      <c r="A24" s="101"/>
      <c r="B24" s="293" t="s">
        <v>152</v>
      </c>
      <c r="C24" s="294"/>
      <c r="D24" s="102"/>
      <c r="E24" s="103"/>
      <c r="F24" s="104"/>
      <c r="G24" s="99"/>
      <c r="H24" s="99"/>
      <c r="I24" s="99"/>
      <c r="J24" s="99"/>
      <c r="K24" s="100"/>
      <c r="L24" s="82"/>
      <c r="N24" s="82"/>
      <c r="O24" s="82"/>
    </row>
    <row r="25" spans="1:15" thickBot="1" x14ac:dyDescent="0.5">
      <c r="A25" s="105"/>
      <c r="B25" s="269" t="s">
        <v>132</v>
      </c>
      <c r="C25" s="270"/>
      <c r="D25" s="106"/>
      <c r="E25" s="107"/>
      <c r="F25" s="108"/>
      <c r="G25" s="109">
        <f>SUM(G9:G14)</f>
        <v>0</v>
      </c>
      <c r="H25" s="108"/>
      <c r="I25" s="109">
        <f>SUM(I9:I14)</f>
        <v>0</v>
      </c>
      <c r="J25" s="109">
        <f>G25+I25</f>
        <v>0</v>
      </c>
      <c r="K25" s="110"/>
    </row>
  </sheetData>
  <mergeCells count="27">
    <mergeCell ref="A1:I1"/>
    <mergeCell ref="J1:K1"/>
    <mergeCell ref="A2:K2"/>
    <mergeCell ref="A3:B3"/>
    <mergeCell ref="F3:G3"/>
    <mergeCell ref="H3:K3"/>
    <mergeCell ref="A4:B4"/>
    <mergeCell ref="C4:E4"/>
    <mergeCell ref="F4:G4"/>
    <mergeCell ref="H4:K4"/>
    <mergeCell ref="A5:B5"/>
    <mergeCell ref="C5:E5"/>
    <mergeCell ref="F5:G5"/>
    <mergeCell ref="H5:K5"/>
    <mergeCell ref="K6:K7"/>
    <mergeCell ref="B8:C8"/>
    <mergeCell ref="H6:I6"/>
    <mergeCell ref="A6:A7"/>
    <mergeCell ref="B6:C7"/>
    <mergeCell ref="D6:D7"/>
    <mergeCell ref="E6:E7"/>
    <mergeCell ref="F6:G6"/>
    <mergeCell ref="B21:C21"/>
    <mergeCell ref="B22:C22"/>
    <mergeCell ref="B23:C23"/>
    <mergeCell ref="B24:C24"/>
    <mergeCell ref="B25:C25"/>
  </mergeCells>
  <pageMargins left="0.23622047244094491" right="0.23622047244094491" top="0.35433070866141736" bottom="0.35433070866141736" header="0.31496062992125984" footer="0.31496062992125984"/>
  <pageSetup paperSize="9" scale="90" firstPageNumber="13" orientation="landscape" useFirstPageNumber="1" r:id="rId1"/>
  <headerFooter>
    <oddHeader>&amp;Rแบบ ปร.4 แผ่นที่  &amp;P/13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30"/>
  <sheetViews>
    <sheetView view="pageLayout" topLeftCell="A4" zoomScaleSheetLayoutView="100" workbookViewId="0">
      <selection activeCell="H30" sqref="H30"/>
    </sheetView>
  </sheetViews>
  <sheetFormatPr defaultRowHeight="21" x14ac:dyDescent="0.45"/>
  <cols>
    <col min="1" max="1" width="6" style="1" customWidth="1"/>
    <col min="2" max="2" width="7.7109375" style="1" customWidth="1"/>
    <col min="3" max="3" width="15.7109375" style="1" customWidth="1"/>
    <col min="4" max="4" width="6.7109375" style="1" customWidth="1"/>
    <col min="5" max="5" width="6" style="1" customWidth="1"/>
    <col min="6" max="6" width="13.5703125" style="1" customWidth="1"/>
    <col min="7" max="7" width="15.28515625" style="1" customWidth="1"/>
    <col min="8" max="8" width="17.42578125" style="1" customWidth="1"/>
    <col min="9" max="9" width="8.7109375" style="1" customWidth="1"/>
    <col min="10" max="10" width="12" style="1" bestFit="1" customWidth="1"/>
    <col min="11" max="11" width="12" style="84" bestFit="1" customWidth="1"/>
    <col min="12" max="16384" width="9.140625" style="1"/>
  </cols>
  <sheetData>
    <row r="1" spans="1:11" ht="24.75" x14ac:dyDescent="0.45">
      <c r="A1" s="238" t="s">
        <v>135</v>
      </c>
      <c r="B1" s="238"/>
      <c r="C1" s="238"/>
      <c r="D1" s="238"/>
      <c r="E1" s="238"/>
      <c r="F1" s="238"/>
      <c r="G1" s="238"/>
      <c r="H1" s="238"/>
      <c r="I1" s="238"/>
      <c r="K1" s="83"/>
    </row>
    <row r="2" spans="1:11" ht="23.25" thickBot="1" x14ac:dyDescent="0.5">
      <c r="A2" s="239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39"/>
      <c r="C2" s="239"/>
      <c r="D2" s="239"/>
      <c r="E2" s="239"/>
      <c r="F2" s="239"/>
      <c r="G2" s="239"/>
      <c r="H2" s="239"/>
      <c r="I2" s="239"/>
      <c r="K2" s="83"/>
    </row>
    <row r="3" spans="1:11" x14ac:dyDescent="0.45">
      <c r="A3" s="240" t="s">
        <v>5</v>
      </c>
      <c r="B3" s="240"/>
      <c r="C3" s="240" t="str">
        <f>กรอกข้อมูลโครงการ!B4</f>
        <v xml:space="preserve">ก่อสร้างอาคารเรียน ค.ส.ล. 2 ชั้น </v>
      </c>
      <c r="D3" s="240"/>
      <c r="E3" s="240"/>
      <c r="F3" s="240"/>
      <c r="G3" s="240"/>
      <c r="H3" s="240"/>
      <c r="I3" s="240"/>
      <c r="K3" s="83"/>
    </row>
    <row r="4" spans="1:11" x14ac:dyDescent="0.45">
      <c r="A4" s="241" t="s">
        <v>6</v>
      </c>
      <c r="B4" s="241"/>
      <c r="C4" s="241" t="str">
        <f>กรอกข้อมูลโครงการ!B5</f>
        <v>โรงเรียนอนุบาลตัวอย่าง จังหวัดกรุงเทพมหานคร</v>
      </c>
      <c r="D4" s="241"/>
      <c r="E4" s="241"/>
      <c r="F4" s="241"/>
      <c r="G4" s="241"/>
      <c r="H4" s="241"/>
      <c r="I4" s="241"/>
      <c r="K4" s="83"/>
    </row>
    <row r="5" spans="1:11" x14ac:dyDescent="0.45">
      <c r="A5" s="241" t="s">
        <v>139</v>
      </c>
      <c r="B5" s="241"/>
      <c r="C5" s="241" t="str">
        <f>กรอกข้อมูลโครงการ!B6</f>
        <v>อาคารเรียน 2 ชั้น  จำนวน 1 หลัง</v>
      </c>
      <c r="D5" s="241"/>
      <c r="E5" s="241"/>
      <c r="F5" s="241"/>
      <c r="G5" s="241"/>
      <c r="H5" s="241"/>
      <c r="I5" s="241"/>
      <c r="K5" s="83"/>
    </row>
    <row r="6" spans="1:11" x14ac:dyDescent="0.45">
      <c r="A6" s="241" t="s">
        <v>140</v>
      </c>
      <c r="B6" s="241"/>
      <c r="C6" s="244" t="str">
        <f>กรอกข้อมูลโครงการ!B7</f>
        <v>888 ลงวันที่ 6 พฤษภาคม พ.ศ.  2559</v>
      </c>
      <c r="D6" s="241"/>
      <c r="E6" s="241"/>
      <c r="F6" s="241"/>
      <c r="G6" s="241"/>
      <c r="H6" s="241"/>
      <c r="I6" s="241"/>
    </row>
    <row r="7" spans="1:11" x14ac:dyDescent="0.45">
      <c r="A7" s="241" t="s">
        <v>28</v>
      </c>
      <c r="B7" s="241"/>
      <c r="C7" s="241"/>
      <c r="D7" s="146" t="s">
        <v>25</v>
      </c>
      <c r="E7" s="112">
        <v>13</v>
      </c>
      <c r="F7" s="241" t="s">
        <v>8</v>
      </c>
      <c r="G7" s="241"/>
      <c r="H7" s="241"/>
      <c r="I7" s="241"/>
    </row>
    <row r="8" spans="1:11" ht="21.75" thickBot="1" x14ac:dyDescent="0.5">
      <c r="A8" s="227" t="s">
        <v>29</v>
      </c>
      <c r="B8" s="227"/>
      <c r="C8" s="227" t="str">
        <f>กรอกข้อมูลโครงการ!B8</f>
        <v>วันที่ 6 เดือน มิถุนายน พ.ศ.2563</v>
      </c>
      <c r="D8" s="227"/>
      <c r="E8" s="227"/>
      <c r="F8" s="227"/>
      <c r="G8" s="227"/>
      <c r="H8" s="227"/>
      <c r="I8" s="227"/>
    </row>
    <row r="9" spans="1:11" s="3" customFormat="1" x14ac:dyDescent="0.45">
      <c r="A9" s="228" t="s">
        <v>9</v>
      </c>
      <c r="B9" s="232" t="s">
        <v>10</v>
      </c>
      <c r="C9" s="233"/>
      <c r="D9" s="233"/>
      <c r="E9" s="233"/>
      <c r="F9" s="233"/>
      <c r="G9" s="234"/>
      <c r="H9" s="113" t="s">
        <v>36</v>
      </c>
      <c r="I9" s="230" t="s">
        <v>4</v>
      </c>
      <c r="K9" s="87"/>
    </row>
    <row r="10" spans="1:11" s="3" customFormat="1" ht="21.75" thickBot="1" x14ac:dyDescent="0.5">
      <c r="A10" s="229"/>
      <c r="B10" s="235"/>
      <c r="C10" s="236"/>
      <c r="D10" s="236"/>
      <c r="E10" s="236"/>
      <c r="F10" s="236"/>
      <c r="G10" s="237"/>
      <c r="H10" s="114" t="s">
        <v>23</v>
      </c>
      <c r="I10" s="231"/>
      <c r="K10" s="87"/>
    </row>
    <row r="11" spans="1:11" x14ac:dyDescent="0.45">
      <c r="A11" s="115">
        <v>1</v>
      </c>
      <c r="B11" s="181" t="str">
        <f>กรอกข้อมูลโครงการ!B4</f>
        <v xml:space="preserve">ก่อสร้างอาคารเรียน ค.ส.ล. 2 ชั้น </v>
      </c>
      <c r="C11" s="182"/>
      <c r="D11" s="182"/>
      <c r="E11" s="182"/>
      <c r="F11" s="152"/>
      <c r="G11" s="148"/>
      <c r="H11" s="116">
        <f>'สรุป ปร.5 ก'!H25</f>
        <v>0</v>
      </c>
      <c r="I11" s="118"/>
      <c r="J11" s="82"/>
    </row>
    <row r="12" spans="1:11" x14ac:dyDescent="0.45">
      <c r="A12" s="111"/>
      <c r="B12" s="248"/>
      <c r="C12" s="249"/>
      <c r="D12" s="249"/>
      <c r="E12" s="249"/>
      <c r="F12" s="153"/>
      <c r="G12" s="149"/>
      <c r="H12" s="116"/>
      <c r="I12" s="120"/>
    </row>
    <row r="13" spans="1:11" x14ac:dyDescent="0.45">
      <c r="A13" s="111"/>
      <c r="B13" s="248"/>
      <c r="C13" s="249"/>
      <c r="D13" s="249"/>
      <c r="E13" s="249"/>
      <c r="F13" s="153"/>
      <c r="G13" s="149"/>
      <c r="H13" s="116"/>
      <c r="I13" s="120"/>
    </row>
    <row r="14" spans="1:11" x14ac:dyDescent="0.45">
      <c r="A14" s="111"/>
      <c r="B14" s="248"/>
      <c r="C14" s="249"/>
      <c r="D14" s="249"/>
      <c r="E14" s="249"/>
      <c r="F14" s="153"/>
      <c r="G14" s="149"/>
      <c r="H14" s="116"/>
      <c r="I14" s="120"/>
      <c r="J14" s="82"/>
    </row>
    <row r="15" spans="1:11" x14ac:dyDescent="0.45">
      <c r="A15" s="111"/>
      <c r="B15" s="250"/>
      <c r="C15" s="251"/>
      <c r="D15" s="251"/>
      <c r="E15" s="251"/>
      <c r="F15" s="153"/>
      <c r="G15" s="150"/>
      <c r="H15" s="116"/>
      <c r="I15" s="120"/>
    </row>
    <row r="16" spans="1:11" x14ac:dyDescent="0.45">
      <c r="A16" s="111"/>
      <c r="B16" s="122"/>
      <c r="C16" s="123"/>
      <c r="D16" s="124"/>
      <c r="E16" s="123"/>
      <c r="F16" s="153"/>
      <c r="G16" s="150"/>
      <c r="H16" s="116"/>
      <c r="I16" s="120"/>
    </row>
    <row r="17" spans="1:9" x14ac:dyDescent="0.45">
      <c r="A17" s="111"/>
      <c r="B17" s="122"/>
      <c r="C17" s="123"/>
      <c r="D17" s="124"/>
      <c r="E17" s="123"/>
      <c r="F17" s="153"/>
      <c r="G17" s="125"/>
      <c r="H17" s="119"/>
      <c r="I17" s="120"/>
    </row>
    <row r="18" spans="1:9" x14ac:dyDescent="0.45">
      <c r="A18" s="111"/>
      <c r="B18" s="122"/>
      <c r="C18" s="123"/>
      <c r="D18" s="124"/>
      <c r="E18" s="123"/>
      <c r="F18" s="153"/>
      <c r="G18" s="125"/>
      <c r="H18" s="119"/>
      <c r="I18" s="120"/>
    </row>
    <row r="19" spans="1:9" ht="21.75" thickBot="1" x14ac:dyDescent="0.5">
      <c r="A19" s="126"/>
      <c r="B19" s="127"/>
      <c r="C19" s="128"/>
      <c r="D19" s="129"/>
      <c r="E19" s="128"/>
      <c r="F19" s="154"/>
      <c r="G19" s="151"/>
      <c r="H19" s="131"/>
      <c r="I19" s="132"/>
    </row>
    <row r="20" spans="1:9" ht="27" customHeight="1" x14ac:dyDescent="0.45">
      <c r="A20" s="133" t="s">
        <v>19</v>
      </c>
      <c r="B20" s="252" t="s">
        <v>27</v>
      </c>
      <c r="C20" s="253"/>
      <c r="D20" s="253"/>
      <c r="E20" s="253"/>
      <c r="F20" s="253"/>
      <c r="G20" s="254"/>
      <c r="H20" s="134">
        <f>SUM(H11:H19)</f>
        <v>0</v>
      </c>
      <c r="I20" s="135"/>
    </row>
    <row r="21" spans="1:9" ht="22.5" customHeight="1" thickBot="1" x14ac:dyDescent="0.5">
      <c r="A21" s="136"/>
      <c r="B21" s="245" t="s">
        <v>20</v>
      </c>
      <c r="C21" s="246"/>
      <c r="D21" s="246" t="str">
        <f>"( "&amp;BAHTTEXT(H21)&amp;" )"</f>
        <v>( ศูนย์บาทถ้วน )</v>
      </c>
      <c r="E21" s="246"/>
      <c r="F21" s="246"/>
      <c r="G21" s="247"/>
      <c r="H21" s="137">
        <f>H20</f>
        <v>0</v>
      </c>
      <c r="I21" s="138"/>
    </row>
    <row r="22" spans="1:9" ht="19.5" customHeight="1" x14ac:dyDescent="0.45">
      <c r="A22" s="91" t="s">
        <v>344</v>
      </c>
    </row>
    <row r="23" spans="1:9" ht="19.5" customHeight="1" x14ac:dyDescent="0.45">
      <c r="A23" s="91" t="s">
        <v>348</v>
      </c>
    </row>
    <row r="24" spans="1:9" ht="21.75" customHeight="1" x14ac:dyDescent="0.45">
      <c r="A24" s="91" t="s">
        <v>193</v>
      </c>
      <c r="B24" s="139"/>
      <c r="C24" s="187">
        <v>1687</v>
      </c>
      <c r="D24" s="140" t="s">
        <v>154</v>
      </c>
      <c r="E24" s="186" t="s">
        <v>192</v>
      </c>
      <c r="F24" s="186">
        <f>H21/C24</f>
        <v>0</v>
      </c>
      <c r="G24" s="139" t="s">
        <v>191</v>
      </c>
      <c r="H24" s="139" t="s">
        <v>335</v>
      </c>
      <c r="I24" s="139"/>
    </row>
    <row r="25" spans="1:9" ht="18.600000000000001" customHeight="1" x14ac:dyDescent="0.45">
      <c r="A25" s="91"/>
      <c r="B25" s="91"/>
      <c r="C25" s="91"/>
      <c r="D25" s="88"/>
      <c r="E25" s="88"/>
      <c r="F25" s="186">
        <f>'สรุป ปร.5 ก'!F17/'สรุป ปร.6'!C24</f>
        <v>0</v>
      </c>
      <c r="G25" s="139" t="s">
        <v>191</v>
      </c>
      <c r="H25" s="139" t="s">
        <v>336</v>
      </c>
      <c r="I25" s="91"/>
    </row>
    <row r="26" spans="1:9" ht="18.600000000000001" customHeight="1" x14ac:dyDescent="0.45">
      <c r="A26" s="91"/>
      <c r="B26" s="91"/>
      <c r="C26" s="91"/>
      <c r="D26" s="88"/>
      <c r="E26" s="88"/>
      <c r="F26" s="88"/>
      <c r="G26" s="91"/>
      <c r="H26" s="91"/>
      <c r="I26" s="91"/>
    </row>
    <row r="27" spans="1:9" ht="18.600000000000001" customHeight="1" x14ac:dyDescent="0.45">
      <c r="A27" s="91"/>
      <c r="B27" s="91"/>
      <c r="C27" s="91"/>
      <c r="D27" s="88"/>
      <c r="E27" s="88"/>
      <c r="F27" s="88"/>
      <c r="G27" s="147"/>
      <c r="H27" s="91"/>
      <c r="I27" s="91"/>
    </row>
    <row r="28" spans="1:9" ht="18.600000000000001" customHeight="1" x14ac:dyDescent="0.45">
      <c r="A28" s="91"/>
      <c r="B28" s="91"/>
      <c r="C28" s="91" t="str">
        <f>กรอกข้อมูลโครงการ!A11</f>
        <v>ประมาณราคา</v>
      </c>
      <c r="D28" s="242" t="s">
        <v>133</v>
      </c>
      <c r="E28" s="242"/>
      <c r="F28" s="242"/>
      <c r="G28" s="91" t="str">
        <f>กรอกข้อมูลโครงการ!C11</f>
        <v>วิศวกรโยธาปฎิบัติการ</v>
      </c>
      <c r="H28" s="91"/>
      <c r="I28" s="91"/>
    </row>
    <row r="29" spans="1:9" ht="18.600000000000001" customHeight="1" x14ac:dyDescent="0.45">
      <c r="A29" s="91"/>
      <c r="B29" s="91"/>
      <c r="C29" s="91"/>
      <c r="D29" s="243" t="str">
        <f>กรอกข้อมูลโครงการ!B11</f>
        <v>( นายโยธา ชำนาญช่าง )</v>
      </c>
      <c r="E29" s="243"/>
      <c r="F29" s="243"/>
      <c r="G29" s="91"/>
      <c r="H29" s="91"/>
      <c r="I29" s="139"/>
    </row>
    <row r="30" spans="1:9" x14ac:dyDescent="0.45">
      <c r="A30" s="91"/>
      <c r="B30" s="91"/>
      <c r="C30" s="91"/>
      <c r="D30" s="139"/>
      <c r="E30" s="140"/>
      <c r="F30" s="140"/>
      <c r="G30" s="140"/>
      <c r="H30" s="140"/>
      <c r="I30" s="91"/>
    </row>
  </sheetData>
  <mergeCells count="26">
    <mergeCell ref="D28:F28"/>
    <mergeCell ref="D29:F29"/>
    <mergeCell ref="A5:B5"/>
    <mergeCell ref="C5:I5"/>
    <mergeCell ref="A6:B6"/>
    <mergeCell ref="C6:I6"/>
    <mergeCell ref="B21:C21"/>
    <mergeCell ref="D21:G21"/>
    <mergeCell ref="B12:E12"/>
    <mergeCell ref="B13:E13"/>
    <mergeCell ref="B14:E14"/>
    <mergeCell ref="B15:E15"/>
    <mergeCell ref="B20:G20"/>
    <mergeCell ref="A7:C7"/>
    <mergeCell ref="F7:I7"/>
    <mergeCell ref="A8:B8"/>
    <mergeCell ref="C8:I8"/>
    <mergeCell ref="A9:A10"/>
    <mergeCell ref="I9:I10"/>
    <mergeCell ref="B9:G10"/>
    <mergeCell ref="A1:I1"/>
    <mergeCell ref="A2:I2"/>
    <mergeCell ref="A3:B3"/>
    <mergeCell ref="C3:I3"/>
    <mergeCell ref="A4:B4"/>
    <mergeCell ref="C4:I4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95" orientation="portrait" r:id="rId1"/>
  <headerFooter alignWithMargins="0">
    <oddHeader>&amp;R&amp;"TH SarabunIT๙,ตัวหนา"&amp;14แบบ ปร.6</oddHeader>
    <oddFooter>&amp;L&amp;"TH SarabunIT๙,ธรรมดา"&amp;12Factor F ตามหนังสือกระทรวงการคลัง ด่วนที่สุด ที่ กค 0433.2/ว 499 ลงวันที่ 28 ส.ค. 2566 เรื่องการประกาศอัตราดอกเบี้ยเงินกู้สำหรับใช้เป็นเกณฑ์ในการคำนวณราคากลางงานก่อสร้างและปรับปรุง ตาราง Factor F ใหม่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33"/>
  <sheetViews>
    <sheetView view="pageLayout" topLeftCell="A13" zoomScaleSheetLayoutView="100" workbookViewId="0">
      <selection activeCell="B19" sqref="B19:E19"/>
    </sheetView>
  </sheetViews>
  <sheetFormatPr defaultRowHeight="21" x14ac:dyDescent="0.45"/>
  <cols>
    <col min="1" max="1" width="6" style="1" customWidth="1"/>
    <col min="2" max="2" width="7.7109375" style="1" customWidth="1"/>
    <col min="3" max="3" width="14.42578125" style="1" customWidth="1"/>
    <col min="4" max="4" width="7.28515625" style="1" customWidth="1"/>
    <col min="5" max="5" width="3.42578125" style="1" customWidth="1"/>
    <col min="6" max="6" width="16.7109375" style="1" customWidth="1"/>
    <col min="7" max="7" width="12" style="1" customWidth="1"/>
    <col min="8" max="8" width="17.140625" style="1" customWidth="1"/>
    <col min="9" max="9" width="8.7109375" style="1" customWidth="1"/>
    <col min="10" max="10" width="12" style="1" bestFit="1" customWidth="1"/>
    <col min="11" max="11" width="12" style="84" bestFit="1" customWidth="1"/>
    <col min="12" max="16384" width="9.140625" style="1"/>
  </cols>
  <sheetData>
    <row r="1" spans="1:11" ht="24.75" x14ac:dyDescent="0.45">
      <c r="A1" s="238" t="s">
        <v>135</v>
      </c>
      <c r="B1" s="238"/>
      <c r="C1" s="238"/>
      <c r="D1" s="238"/>
      <c r="E1" s="238"/>
      <c r="F1" s="238"/>
      <c r="G1" s="238"/>
      <c r="H1" s="238"/>
      <c r="I1" s="238"/>
      <c r="K1" s="83"/>
    </row>
    <row r="2" spans="1:11" ht="23.25" thickBot="1" x14ac:dyDescent="0.5">
      <c r="A2" s="239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39"/>
      <c r="C2" s="239"/>
      <c r="D2" s="239"/>
      <c r="E2" s="239"/>
      <c r="F2" s="239"/>
      <c r="G2" s="239"/>
      <c r="H2" s="239"/>
      <c r="I2" s="239"/>
      <c r="K2" s="83"/>
    </row>
    <row r="3" spans="1:11" x14ac:dyDescent="0.45">
      <c r="A3" s="240" t="s">
        <v>5</v>
      </c>
      <c r="B3" s="240"/>
      <c r="C3" s="240" t="str">
        <f>กรอกข้อมูลโครงการ!B4</f>
        <v xml:space="preserve">ก่อสร้างอาคารเรียน ค.ส.ล. 2 ชั้น </v>
      </c>
      <c r="D3" s="240"/>
      <c r="E3" s="240"/>
      <c r="F3" s="240"/>
      <c r="G3" s="240"/>
      <c r="H3" s="240"/>
      <c r="I3" s="240"/>
      <c r="K3" s="83"/>
    </row>
    <row r="4" spans="1:11" x14ac:dyDescent="0.45">
      <c r="A4" s="241" t="s">
        <v>6</v>
      </c>
      <c r="B4" s="241"/>
      <c r="C4" s="241" t="str">
        <f>กรอกข้อมูลโครงการ!B5</f>
        <v>โรงเรียนอนุบาลตัวอย่าง จังหวัดกรุงเทพมหานคร</v>
      </c>
      <c r="D4" s="241"/>
      <c r="E4" s="241"/>
      <c r="F4" s="241"/>
      <c r="G4" s="241"/>
      <c r="H4" s="241"/>
      <c r="I4" s="241"/>
      <c r="K4" s="83"/>
    </row>
    <row r="5" spans="1:11" x14ac:dyDescent="0.45">
      <c r="A5" s="241" t="s">
        <v>139</v>
      </c>
      <c r="B5" s="241"/>
      <c r="C5" s="241" t="str">
        <f>กรอกข้อมูลโครงการ!B6</f>
        <v>อาคารเรียน 2 ชั้น  จำนวน 1 หลัง</v>
      </c>
      <c r="D5" s="241"/>
      <c r="E5" s="241"/>
      <c r="F5" s="241"/>
      <c r="G5" s="241"/>
      <c r="H5" s="241"/>
      <c r="I5" s="241"/>
      <c r="K5" s="83"/>
    </row>
    <row r="6" spans="1:11" x14ac:dyDescent="0.45">
      <c r="A6" s="241" t="s">
        <v>140</v>
      </c>
      <c r="B6" s="241"/>
      <c r="C6" s="244" t="str">
        <f>กรอกข้อมูลโครงการ!B7</f>
        <v>888 ลงวันที่ 6 พฤษภาคม พ.ศ.  2559</v>
      </c>
      <c r="D6" s="241"/>
      <c r="E6" s="241"/>
      <c r="F6" s="241"/>
      <c r="G6" s="241"/>
      <c r="H6" s="241"/>
      <c r="I6" s="241"/>
    </row>
    <row r="7" spans="1:11" x14ac:dyDescent="0.45">
      <c r="A7" s="241" t="s">
        <v>28</v>
      </c>
      <c r="B7" s="241"/>
      <c r="C7" s="241"/>
      <c r="D7" s="146" t="s">
        <v>25</v>
      </c>
      <c r="E7" s="112">
        <v>13</v>
      </c>
      <c r="F7" s="241" t="s">
        <v>8</v>
      </c>
      <c r="G7" s="241"/>
      <c r="H7" s="241"/>
      <c r="I7" s="241"/>
    </row>
    <row r="8" spans="1:11" ht="21.75" thickBot="1" x14ac:dyDescent="0.5">
      <c r="A8" s="227" t="s">
        <v>29</v>
      </c>
      <c r="B8" s="227"/>
      <c r="C8" s="227" t="str">
        <f>กรอกข้อมูลโครงการ!B8</f>
        <v>วันที่ 6 เดือน มิถุนายน พ.ศ.2563</v>
      </c>
      <c r="D8" s="227"/>
      <c r="E8" s="227"/>
      <c r="F8" s="227"/>
      <c r="G8" s="227"/>
      <c r="H8" s="227"/>
      <c r="I8" s="227"/>
    </row>
    <row r="9" spans="1:11" s="3" customFormat="1" x14ac:dyDescent="0.45">
      <c r="A9" s="228" t="s">
        <v>9</v>
      </c>
      <c r="B9" s="232" t="s">
        <v>10</v>
      </c>
      <c r="C9" s="233"/>
      <c r="D9" s="233"/>
      <c r="E9" s="234"/>
      <c r="F9" s="113" t="s">
        <v>37</v>
      </c>
      <c r="G9" s="255" t="s">
        <v>11</v>
      </c>
      <c r="H9" s="113" t="s">
        <v>36</v>
      </c>
      <c r="I9" s="230" t="s">
        <v>4</v>
      </c>
      <c r="K9" s="87"/>
    </row>
    <row r="10" spans="1:11" s="3" customFormat="1" ht="21.75" thickBot="1" x14ac:dyDescent="0.5">
      <c r="A10" s="229"/>
      <c r="B10" s="235"/>
      <c r="C10" s="236"/>
      <c r="D10" s="236"/>
      <c r="E10" s="237"/>
      <c r="F10" s="114" t="s">
        <v>23</v>
      </c>
      <c r="G10" s="256"/>
      <c r="H10" s="114" t="s">
        <v>23</v>
      </c>
      <c r="I10" s="231"/>
      <c r="K10" s="87"/>
    </row>
    <row r="11" spans="1:11" x14ac:dyDescent="0.45">
      <c r="A11" s="115">
        <v>1</v>
      </c>
      <c r="B11" s="257" t="str">
        <f>'สรุป ปร.4'!B8:C8</f>
        <v>งานวิศวกรรมโครงสร้าง</v>
      </c>
      <c r="C11" s="258"/>
      <c r="D11" s="258"/>
      <c r="E11" s="259"/>
      <c r="F11" s="116">
        <f>'สรุป ปร.4'!J8</f>
        <v>0</v>
      </c>
      <c r="G11" s="117"/>
      <c r="H11" s="116"/>
      <c r="I11" s="118"/>
      <c r="J11" s="82"/>
    </row>
    <row r="12" spans="1:11" x14ac:dyDescent="0.45">
      <c r="A12" s="111">
        <v>2</v>
      </c>
      <c r="B12" s="248" t="str">
        <f>'สรุป ปร.4'!B9:C9</f>
        <v>งานสถาปัตยกรรม</v>
      </c>
      <c r="C12" s="249"/>
      <c r="D12" s="249"/>
      <c r="E12" s="260"/>
      <c r="F12" s="119">
        <f>'สรุป ปร.4'!J9</f>
        <v>0</v>
      </c>
      <c r="G12" s="117"/>
      <c r="H12" s="116"/>
      <c r="I12" s="120"/>
    </row>
    <row r="13" spans="1:11" x14ac:dyDescent="0.45">
      <c r="A13" s="111">
        <v>3</v>
      </c>
      <c r="B13" s="248" t="str">
        <f>'สรุป ปร.4'!B10:C10</f>
        <v>งานระบบวิศวกรรมไฟฟ้า</v>
      </c>
      <c r="C13" s="249"/>
      <c r="D13" s="249"/>
      <c r="E13" s="260"/>
      <c r="F13" s="119">
        <f>'สรุป ปร.4'!J10</f>
        <v>0</v>
      </c>
      <c r="G13" s="117"/>
      <c r="H13" s="116"/>
      <c r="I13" s="120"/>
    </row>
    <row r="14" spans="1:11" x14ac:dyDescent="0.45">
      <c r="A14" s="111">
        <v>4</v>
      </c>
      <c r="B14" s="248" t="str">
        <f>'สรุป ปร.4'!B11:C11</f>
        <v>งานระบบประปาและสุขาภิบาล</v>
      </c>
      <c r="C14" s="249"/>
      <c r="D14" s="249"/>
      <c r="E14" s="260"/>
      <c r="F14" s="119">
        <f>'สรุป ปร.4'!J11</f>
        <v>0</v>
      </c>
      <c r="G14" s="117"/>
      <c r="H14" s="116"/>
      <c r="I14" s="120"/>
    </row>
    <row r="15" spans="1:11" x14ac:dyDescent="0.45">
      <c r="A15" s="111">
        <v>5</v>
      </c>
      <c r="B15" s="248" t="str">
        <f>'สรุป ปร.4'!B12:C12</f>
        <v>งานเบ็ดเตล็ด</v>
      </c>
      <c r="C15" s="249"/>
      <c r="D15" s="249"/>
      <c r="E15" s="260"/>
      <c r="F15" s="119">
        <f>'สรุป ปร.4'!J12</f>
        <v>0</v>
      </c>
      <c r="G15" s="117"/>
      <c r="H15" s="116"/>
      <c r="I15" s="120"/>
    </row>
    <row r="16" spans="1:11" x14ac:dyDescent="0.45">
      <c r="A16" s="111"/>
      <c r="B16" s="248"/>
      <c r="C16" s="249"/>
      <c r="D16" s="249"/>
      <c r="E16" s="260"/>
      <c r="F16" s="119"/>
      <c r="G16" s="117"/>
      <c r="H16" s="116"/>
      <c r="I16" s="120"/>
    </row>
    <row r="17" spans="1:10" x14ac:dyDescent="0.45">
      <c r="A17" s="111"/>
      <c r="B17" s="158"/>
      <c r="C17" s="159" t="s">
        <v>141</v>
      </c>
      <c r="D17" s="159"/>
      <c r="E17" s="160"/>
      <c r="F17" s="119">
        <f>SUM(F11:F15)</f>
        <v>0</v>
      </c>
      <c r="G17" s="117">
        <f>กรอกข้อมูลโครงการ!B17</f>
        <v>0</v>
      </c>
      <c r="H17" s="116">
        <f>F17*G17</f>
        <v>0</v>
      </c>
      <c r="I17" s="120"/>
    </row>
    <row r="18" spans="1:10" x14ac:dyDescent="0.45">
      <c r="A18" s="111"/>
      <c r="B18" s="248"/>
      <c r="C18" s="249"/>
      <c r="D18" s="249"/>
      <c r="E18" s="260"/>
      <c r="F18" s="119"/>
      <c r="G18" s="117"/>
      <c r="H18" s="116"/>
      <c r="I18" s="120"/>
      <c r="J18" s="82"/>
    </row>
    <row r="19" spans="1:10" x14ac:dyDescent="0.45">
      <c r="A19" s="111"/>
      <c r="B19" s="250" t="s">
        <v>13</v>
      </c>
      <c r="C19" s="251"/>
      <c r="D19" s="251"/>
      <c r="E19" s="261"/>
      <c r="F19" s="119"/>
      <c r="G19" s="121"/>
      <c r="H19" s="116"/>
      <c r="I19" s="120"/>
    </row>
    <row r="20" spans="1:10" x14ac:dyDescent="0.45">
      <c r="A20" s="111"/>
      <c r="B20" s="122"/>
      <c r="C20" s="123" t="s">
        <v>14</v>
      </c>
      <c r="D20" s="124">
        <f>กรอกข้อมูลโครงการ!B13</f>
        <v>0</v>
      </c>
      <c r="E20" s="125" t="s">
        <v>15</v>
      </c>
      <c r="F20" s="119"/>
      <c r="G20" s="121"/>
      <c r="H20" s="116"/>
      <c r="I20" s="120"/>
    </row>
    <row r="21" spans="1:10" x14ac:dyDescent="0.45">
      <c r="A21" s="111"/>
      <c r="B21" s="122"/>
      <c r="C21" s="123" t="s">
        <v>16</v>
      </c>
      <c r="D21" s="124">
        <f>กรอกข้อมูลโครงการ!B14</f>
        <v>0</v>
      </c>
      <c r="E21" s="125" t="s">
        <v>15</v>
      </c>
      <c r="F21" s="119"/>
      <c r="G21" s="122"/>
      <c r="H21" s="119"/>
      <c r="I21" s="120"/>
    </row>
    <row r="22" spans="1:10" x14ac:dyDescent="0.45">
      <c r="A22" s="111"/>
      <c r="B22" s="122"/>
      <c r="C22" s="123" t="s">
        <v>17</v>
      </c>
      <c r="D22" s="183">
        <f>กรอกข้อมูลโครงการ!B15</f>
        <v>7</v>
      </c>
      <c r="E22" s="125" t="s">
        <v>15</v>
      </c>
      <c r="F22" s="119"/>
      <c r="G22" s="122"/>
      <c r="H22" s="119"/>
      <c r="I22" s="120"/>
    </row>
    <row r="23" spans="1:10" ht="21.75" thickBot="1" x14ac:dyDescent="0.5">
      <c r="A23" s="126"/>
      <c r="B23" s="127"/>
      <c r="C23" s="128" t="s">
        <v>18</v>
      </c>
      <c r="D23" s="184">
        <f>กรอกข้อมูลโครงการ!B16</f>
        <v>7</v>
      </c>
      <c r="E23" s="130" t="s">
        <v>15</v>
      </c>
      <c r="F23" s="131"/>
      <c r="G23" s="127"/>
      <c r="H23" s="131"/>
      <c r="I23" s="132"/>
    </row>
    <row r="24" spans="1:10" x14ac:dyDescent="0.45">
      <c r="A24" s="133" t="s">
        <v>19</v>
      </c>
      <c r="B24" s="252" t="s">
        <v>27</v>
      </c>
      <c r="C24" s="253"/>
      <c r="D24" s="253"/>
      <c r="E24" s="253"/>
      <c r="F24" s="253"/>
      <c r="G24" s="254"/>
      <c r="H24" s="134">
        <f>SUM(H11:H23)</f>
        <v>0</v>
      </c>
      <c r="I24" s="135"/>
    </row>
    <row r="25" spans="1:10" ht="21.75" thickBot="1" x14ac:dyDescent="0.5">
      <c r="A25" s="136"/>
      <c r="B25" s="245" t="s">
        <v>20</v>
      </c>
      <c r="C25" s="246"/>
      <c r="D25" s="246" t="str">
        <f>"( "&amp;BAHTTEXT(H25)&amp;" )"</f>
        <v>( ศูนย์บาทถ้วน )</v>
      </c>
      <c r="E25" s="246"/>
      <c r="F25" s="246"/>
      <c r="G25" s="247"/>
      <c r="H25" s="137">
        <f>IF(H24&lt;10000000,ROUNDDOWN(H24,-2),ROUNDDOWN(H24,-2))</f>
        <v>0</v>
      </c>
      <c r="I25" s="138"/>
    </row>
    <row r="26" spans="1:10" ht="19.5" customHeight="1" x14ac:dyDescent="0.45">
      <c r="A26" s="91"/>
    </row>
    <row r="27" spans="1:10" ht="21.75" customHeight="1" x14ac:dyDescent="0.45">
      <c r="A27" s="91"/>
      <c r="B27" s="139"/>
      <c r="C27" s="139"/>
      <c r="D27" s="139"/>
      <c r="E27" s="139"/>
      <c r="F27" s="139"/>
      <c r="G27" s="139"/>
      <c r="H27" s="139"/>
      <c r="I27" s="139"/>
    </row>
    <row r="28" spans="1:10" ht="18.600000000000001" customHeight="1" x14ac:dyDescent="0.45">
      <c r="A28" s="91"/>
      <c r="B28" s="91"/>
      <c r="C28" s="91"/>
      <c r="D28" s="91"/>
      <c r="E28" s="91"/>
      <c r="F28" s="91"/>
      <c r="G28" s="91"/>
      <c r="H28" s="91"/>
      <c r="I28" s="91"/>
    </row>
    <row r="29" spans="1:10" ht="18.600000000000001" customHeight="1" x14ac:dyDescent="0.45">
      <c r="A29" s="91"/>
      <c r="B29" s="91"/>
      <c r="C29" s="91"/>
      <c r="D29" s="88"/>
      <c r="E29" s="88"/>
      <c r="F29" s="147"/>
      <c r="G29" s="147"/>
      <c r="H29" s="91"/>
      <c r="I29" s="91"/>
    </row>
    <row r="30" spans="1:10" ht="18.600000000000001" customHeight="1" x14ac:dyDescent="0.45">
      <c r="A30" s="91"/>
      <c r="B30" s="91"/>
      <c r="C30" s="91" t="str">
        <f>กรอกข้อมูลโครงการ!A11</f>
        <v>ประมาณราคา</v>
      </c>
      <c r="D30" s="243" t="s">
        <v>133</v>
      </c>
      <c r="E30" s="243"/>
      <c r="F30" s="243"/>
      <c r="G30" s="262" t="str">
        <f>กรอกข้อมูลโครงการ!C11</f>
        <v>วิศวกรโยธาปฎิบัติการ</v>
      </c>
      <c r="H30" s="262"/>
      <c r="I30" s="91"/>
    </row>
    <row r="31" spans="1:10" ht="18.600000000000001" customHeight="1" x14ac:dyDescent="0.45">
      <c r="A31" s="91"/>
      <c r="B31" s="91"/>
      <c r="C31" s="91"/>
      <c r="D31" s="243" t="str">
        <f>กรอกข้อมูลโครงการ!B11</f>
        <v>( นายโยธา ชำนาญช่าง )</v>
      </c>
      <c r="E31" s="243"/>
      <c r="F31" s="243"/>
      <c r="G31" s="91"/>
      <c r="H31" s="91"/>
      <c r="I31" s="139"/>
    </row>
    <row r="32" spans="1:10" ht="18.600000000000001" customHeight="1" x14ac:dyDescent="0.45">
      <c r="A32" s="91"/>
      <c r="B32" s="91"/>
      <c r="C32" s="91"/>
      <c r="D32" s="139"/>
      <c r="E32" s="140"/>
      <c r="F32" s="140"/>
      <c r="G32" s="140"/>
      <c r="H32" s="140"/>
      <c r="I32" s="91"/>
    </row>
    <row r="33" spans="1:9" x14ac:dyDescent="0.45">
      <c r="A33" s="91"/>
      <c r="B33" s="91"/>
      <c r="C33" s="91"/>
      <c r="D33" s="139"/>
      <c r="E33" s="140"/>
      <c r="F33" s="140"/>
      <c r="G33" s="140"/>
      <c r="H33" s="140"/>
      <c r="I33" s="91"/>
    </row>
  </sheetData>
  <mergeCells count="32">
    <mergeCell ref="D31:F31"/>
    <mergeCell ref="B18:E18"/>
    <mergeCell ref="B19:E19"/>
    <mergeCell ref="F7:I7"/>
    <mergeCell ref="A8:B8"/>
    <mergeCell ref="C8:I8"/>
    <mergeCell ref="A9:A10"/>
    <mergeCell ref="B9:E10"/>
    <mergeCell ref="B16:E16"/>
    <mergeCell ref="D30:F30"/>
    <mergeCell ref="G30:H30"/>
    <mergeCell ref="B15:E15"/>
    <mergeCell ref="B13:E13"/>
    <mergeCell ref="B14:E14"/>
    <mergeCell ref="A6:B6"/>
    <mergeCell ref="C6:I6"/>
    <mergeCell ref="G9:G10"/>
    <mergeCell ref="I9:I10"/>
    <mergeCell ref="B25:C25"/>
    <mergeCell ref="D25:G25"/>
    <mergeCell ref="B11:E11"/>
    <mergeCell ref="B12:E12"/>
    <mergeCell ref="B24:G24"/>
    <mergeCell ref="A7:C7"/>
    <mergeCell ref="A5:B5"/>
    <mergeCell ref="C5:I5"/>
    <mergeCell ref="A1:I1"/>
    <mergeCell ref="A2:I2"/>
    <mergeCell ref="A3:B3"/>
    <mergeCell ref="C3:I3"/>
    <mergeCell ref="A4:B4"/>
    <mergeCell ref="C4:I4"/>
  </mergeCells>
  <printOptions horizontalCentered="1"/>
  <pageMargins left="0.59055118110236227" right="0.39370078740157483" top="0.78740157480314965" bottom="0.78740157480314965" header="0.39370078740157483" footer="0.39370078740157483"/>
  <pageSetup paperSize="9" orientation="portrait" r:id="rId1"/>
  <headerFooter alignWithMargins="0">
    <oddHeader>&amp;R&amp;"TH SarabunIT๙,ตัวหนา"&amp;14แบบ ปร.5 ก</oddHeader>
    <oddFooter>&amp;L&amp;"TH SarabunIT๙,ธรรมดา"&amp;11Factor F ตามหนังสือกระทรวงการคลัง ด่วนที่สุด ที่ กค 0433.2/ว 1288 ลงวันที่ 17 ต.ค. 2565 เรื่องหลักเกณฑ์การคำนวนราคากลางงานก่อสร้างของทางราชการ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131"/>
  <sheetViews>
    <sheetView showRuler="0" view="pageLayout" zoomScaleNormal="80" zoomScaleSheetLayoutView="90" workbookViewId="0">
      <selection activeCell="C23" sqref="C23"/>
    </sheetView>
  </sheetViews>
  <sheetFormatPr defaultColWidth="2.7109375" defaultRowHeight="23.25" x14ac:dyDescent="0.5"/>
  <cols>
    <col min="1" max="1" width="7" style="2" customWidth="1"/>
    <col min="2" max="2" width="8.85546875" style="4" customWidth="1"/>
    <col min="3" max="3" width="38.7109375" style="4" customWidth="1"/>
    <col min="4" max="4" width="10.7109375" style="1" customWidth="1"/>
    <col min="5" max="5" width="9.7109375" style="47" customWidth="1"/>
    <col min="6" max="6" width="10.28515625" style="1" customWidth="1"/>
    <col min="7" max="7" width="20.42578125" style="1" customWidth="1"/>
    <col min="8" max="8" width="10" style="1" customWidth="1"/>
    <col min="9" max="9" width="18.42578125" style="1" customWidth="1"/>
    <col min="10" max="10" width="18.140625" style="1" customWidth="1"/>
    <col min="11" max="11" width="11.42578125" style="1" customWidth="1"/>
    <col min="12" max="12" width="14.28515625" style="1" customWidth="1"/>
    <col min="13" max="13" width="12.7109375" style="86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 t="s">
        <v>136</v>
      </c>
      <c r="K1" s="275"/>
      <c r="M1" s="8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85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  <c r="M3" s="85"/>
    </row>
    <row r="4" spans="1:13" ht="22.5" x14ac:dyDescent="0.45">
      <c r="A4" s="288" t="s">
        <v>6</v>
      </c>
      <c r="B4" s="288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  <c r="M4" s="85"/>
    </row>
    <row r="5" spans="1:13" thickBot="1" x14ac:dyDescent="0.5">
      <c r="A5" s="288" t="s">
        <v>140</v>
      </c>
      <c r="B5" s="288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30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  <c r="M5" s="85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  <c r="M6" s="85"/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  <c r="M7" s="85"/>
    </row>
    <row r="8" spans="1:13" ht="22.5" x14ac:dyDescent="0.45">
      <c r="A8" s="101">
        <v>1</v>
      </c>
      <c r="B8" s="267" t="str">
        <f>'ปร.4 งานวิศวกรรมโครงสร้าง'!B8:C8</f>
        <v>งานวิศวกรรมโครงสร้าง</v>
      </c>
      <c r="C8" s="268"/>
      <c r="D8" s="102">
        <v>1</v>
      </c>
      <c r="E8" s="103" t="s">
        <v>146</v>
      </c>
      <c r="F8" s="104"/>
      <c r="G8" s="99">
        <f>'ปร.4 งานวิศวกรรมโครงสร้าง'!G52</f>
        <v>0</v>
      </c>
      <c r="H8" s="99"/>
      <c r="I8" s="99">
        <f>'ปร.4 งานวิศวกรรมโครงสร้าง'!I52</f>
        <v>0</v>
      </c>
      <c r="J8" s="99">
        <f>'ปร.4 งานวิศวกรรมโครงสร้าง'!J52</f>
        <v>0</v>
      </c>
      <c r="K8" s="100"/>
    </row>
    <row r="9" spans="1:13" ht="22.5" x14ac:dyDescent="0.45">
      <c r="A9" s="101">
        <v>2</v>
      </c>
      <c r="B9" s="263" t="str">
        <f>'ปร.4 งานสถาปัตยกรรม'!B8:C8</f>
        <v>งานสถาปัตยกรรม</v>
      </c>
      <c r="C9" s="264"/>
      <c r="D9" s="102">
        <v>1</v>
      </c>
      <c r="E9" s="103" t="s">
        <v>146</v>
      </c>
      <c r="F9" s="104"/>
      <c r="G9" s="99">
        <f>'ปร.4 งานสถาปัตยกรรม'!G115</f>
        <v>0</v>
      </c>
      <c r="H9" s="99"/>
      <c r="I9" s="99">
        <f>'ปร.4 งานสถาปัตยกรรม'!I115</f>
        <v>0</v>
      </c>
      <c r="J9" s="99">
        <f>'ปร.4 งานสถาปัตยกรรม'!J115</f>
        <v>0</v>
      </c>
      <c r="K9" s="100"/>
    </row>
    <row r="10" spans="1:13" ht="22.5" x14ac:dyDescent="0.45">
      <c r="A10" s="101">
        <v>3</v>
      </c>
      <c r="B10" s="263" t="str">
        <f>ปร.4งานวิศวกรรมไฟฟ้า!B8:C8</f>
        <v>งานระบบวิศวกรรมไฟฟ้า</v>
      </c>
      <c r="C10" s="264"/>
      <c r="D10" s="102">
        <v>1</v>
      </c>
      <c r="E10" s="103" t="s">
        <v>146</v>
      </c>
      <c r="F10" s="104"/>
      <c r="G10" s="99">
        <f>ปร.4งานวิศวกรรมไฟฟ้า!G27</f>
        <v>0</v>
      </c>
      <c r="H10" s="99"/>
      <c r="I10" s="99">
        <f>ปร.4งานวิศวกรรมไฟฟ้า!I27</f>
        <v>0</v>
      </c>
      <c r="J10" s="99">
        <f>ปร.4งานวิศวกรรมไฟฟ้า!J27</f>
        <v>0</v>
      </c>
      <c r="K10" s="100"/>
    </row>
    <row r="11" spans="1:13" ht="22.5" x14ac:dyDescent="0.45">
      <c r="A11" s="101">
        <v>4</v>
      </c>
      <c r="B11" s="263" t="str">
        <f>ปร.4งานสุขาภิบาล!B8</f>
        <v>งานระบบประปาและสุขาภิบาล</v>
      </c>
      <c r="C11" s="264"/>
      <c r="D11" s="102">
        <v>1</v>
      </c>
      <c r="E11" s="103" t="s">
        <v>146</v>
      </c>
      <c r="F11" s="104"/>
      <c r="G11" s="99">
        <f>ปร.4งานสุขาภิบาล!G35</f>
        <v>0</v>
      </c>
      <c r="H11" s="99"/>
      <c r="I11" s="99">
        <f>ปร.4งานสุขาภิบาล!I35</f>
        <v>0</v>
      </c>
      <c r="J11" s="99">
        <f>ปร.4งานสุขาภิบาล!J35</f>
        <v>0</v>
      </c>
      <c r="K11" s="100"/>
    </row>
    <row r="12" spans="1:13" ht="22.5" x14ac:dyDescent="0.45">
      <c r="A12" s="101">
        <v>5</v>
      </c>
      <c r="B12" s="273" t="str">
        <f>'ปร.4 งานเบ็ดเตล็ด'!B8:C8</f>
        <v>งานเบ็ดเตล็ด</v>
      </c>
      <c r="C12" s="274"/>
      <c r="D12" s="102">
        <v>1</v>
      </c>
      <c r="E12" s="103" t="s">
        <v>146</v>
      </c>
      <c r="F12" s="104"/>
      <c r="G12" s="99">
        <f>'ปร.4 งานเบ็ดเตล็ด'!G25</f>
        <v>0</v>
      </c>
      <c r="H12" s="99"/>
      <c r="I12" s="99">
        <f>'ปร.4 งานเบ็ดเตล็ด'!I25</f>
        <v>0</v>
      </c>
      <c r="J12" s="99">
        <f>'ปร.4 งานเบ็ดเตล็ด'!J25</f>
        <v>0</v>
      </c>
      <c r="K12" s="100"/>
    </row>
    <row r="13" spans="1:13" ht="22.5" x14ac:dyDescent="0.45">
      <c r="A13" s="101"/>
      <c r="B13" s="142"/>
      <c r="C13" s="141"/>
      <c r="D13" s="102"/>
      <c r="E13" s="103"/>
      <c r="F13" s="104"/>
      <c r="G13" s="99"/>
      <c r="H13" s="99"/>
      <c r="I13" s="99"/>
      <c r="J13" s="99"/>
      <c r="K13" s="100"/>
    </row>
    <row r="14" spans="1:13" ht="22.5" x14ac:dyDescent="0.45">
      <c r="A14" s="101"/>
      <c r="B14" s="142"/>
      <c r="C14" s="141"/>
      <c r="D14" s="102"/>
      <c r="E14" s="103"/>
      <c r="F14" s="104"/>
      <c r="G14" s="99"/>
      <c r="H14" s="99"/>
      <c r="I14" s="99"/>
      <c r="J14" s="99"/>
      <c r="K14" s="100"/>
    </row>
    <row r="15" spans="1:13" ht="22.5" x14ac:dyDescent="0.45">
      <c r="A15" s="101"/>
      <c r="B15" s="142"/>
      <c r="C15" s="141"/>
      <c r="D15" s="102"/>
      <c r="E15" s="103"/>
      <c r="F15" s="104"/>
      <c r="G15" s="99"/>
      <c r="H15" s="99"/>
      <c r="I15" s="99"/>
      <c r="J15" s="99"/>
      <c r="K15" s="100"/>
    </row>
    <row r="16" spans="1:13" ht="22.5" x14ac:dyDescent="0.45">
      <c r="A16" s="101"/>
      <c r="B16" s="142"/>
      <c r="C16" s="141"/>
      <c r="D16" s="102"/>
      <c r="E16" s="103"/>
      <c r="F16" s="104"/>
      <c r="G16" s="99"/>
      <c r="H16" s="99"/>
      <c r="I16" s="99"/>
      <c r="J16" s="99"/>
      <c r="K16" s="100"/>
    </row>
    <row r="17" spans="1:15" ht="22.5" x14ac:dyDescent="0.45">
      <c r="A17" s="101"/>
      <c r="B17" s="142"/>
      <c r="C17" s="141"/>
      <c r="D17" s="102"/>
      <c r="E17" s="103"/>
      <c r="F17" s="104"/>
      <c r="G17" s="99"/>
      <c r="H17" s="99"/>
      <c r="I17" s="99"/>
      <c r="J17" s="99"/>
      <c r="K17" s="100"/>
    </row>
    <row r="18" spans="1:15" ht="22.5" x14ac:dyDescent="0.45">
      <c r="A18" s="101"/>
      <c r="B18" s="142"/>
      <c r="C18" s="141"/>
      <c r="D18" s="102"/>
      <c r="E18" s="103"/>
      <c r="F18" s="104"/>
      <c r="G18" s="99"/>
      <c r="H18" s="99"/>
      <c r="I18" s="99"/>
      <c r="J18" s="99"/>
      <c r="K18" s="100"/>
    </row>
    <row r="19" spans="1:15" ht="22.5" x14ac:dyDescent="0.45">
      <c r="A19" s="101"/>
      <c r="B19" s="145"/>
      <c r="C19" s="141"/>
      <c r="D19" s="102"/>
      <c r="E19" s="103"/>
      <c r="F19" s="104"/>
      <c r="G19" s="99"/>
      <c r="H19" s="99"/>
      <c r="I19" s="99"/>
      <c r="J19" s="99"/>
      <c r="K19" s="100"/>
    </row>
    <row r="20" spans="1:15" ht="22.5" x14ac:dyDescent="0.45">
      <c r="A20" s="101"/>
      <c r="B20" s="145"/>
      <c r="C20" s="141"/>
      <c r="D20" s="102"/>
      <c r="E20" s="103"/>
      <c r="F20" s="104"/>
      <c r="G20" s="99"/>
      <c r="H20" s="99"/>
      <c r="I20" s="99"/>
      <c r="J20" s="99"/>
      <c r="K20" s="100"/>
    </row>
    <row r="21" spans="1:15" ht="22.5" x14ac:dyDescent="0.45">
      <c r="A21" s="101"/>
      <c r="B21" s="142"/>
      <c r="C21" s="141"/>
      <c r="D21" s="102"/>
      <c r="E21" s="103"/>
      <c r="F21" s="104"/>
      <c r="G21" s="99"/>
      <c r="H21" s="99"/>
      <c r="I21" s="99"/>
      <c r="J21" s="99"/>
      <c r="K21" s="100"/>
    </row>
    <row r="22" spans="1:15" ht="22.5" x14ac:dyDescent="0.45">
      <c r="A22" s="101"/>
      <c r="B22" s="142"/>
      <c r="C22" s="141"/>
      <c r="D22" s="102"/>
      <c r="E22" s="103"/>
      <c r="F22" s="104"/>
      <c r="G22" s="99"/>
      <c r="H22" s="99"/>
      <c r="I22" s="99"/>
      <c r="J22" s="99"/>
      <c r="K22" s="100"/>
    </row>
    <row r="23" spans="1:15" ht="22.5" x14ac:dyDescent="0.45">
      <c r="A23" s="101"/>
      <c r="B23" s="142"/>
      <c r="C23" s="141"/>
      <c r="D23" s="102"/>
      <c r="E23" s="103"/>
      <c r="F23" s="104"/>
      <c r="G23" s="99"/>
      <c r="H23" s="99"/>
      <c r="I23" s="99"/>
      <c r="J23" s="99"/>
      <c r="K23" s="100"/>
    </row>
    <row r="24" spans="1:15" ht="22.5" x14ac:dyDescent="0.45">
      <c r="A24" s="101"/>
      <c r="B24" s="142"/>
      <c r="C24" s="141"/>
      <c r="D24" s="102"/>
      <c r="E24" s="103"/>
      <c r="F24" s="104"/>
      <c r="G24" s="99"/>
      <c r="H24" s="99"/>
      <c r="I24" s="99"/>
      <c r="J24" s="99"/>
      <c r="K24" s="100"/>
    </row>
    <row r="25" spans="1:15" ht="22.5" x14ac:dyDescent="0.45">
      <c r="A25" s="101"/>
      <c r="B25" s="142"/>
      <c r="C25" s="141"/>
      <c r="D25" s="102"/>
      <c r="E25" s="103"/>
      <c r="F25" s="104"/>
      <c r="G25" s="99"/>
      <c r="H25" s="99"/>
      <c r="I25" s="99"/>
      <c r="J25" s="99"/>
      <c r="K25" s="100"/>
    </row>
    <row r="26" spans="1:15" thickBot="1" x14ac:dyDescent="0.5">
      <c r="A26" s="101"/>
      <c r="B26" s="142"/>
      <c r="C26" s="141"/>
      <c r="D26" s="102"/>
      <c r="E26" s="103"/>
      <c r="F26" s="104"/>
      <c r="G26" s="99"/>
      <c r="H26" s="99"/>
      <c r="I26" s="99"/>
      <c r="J26" s="99"/>
      <c r="K26" s="100"/>
    </row>
    <row r="27" spans="1:15" thickBot="1" x14ac:dyDescent="0.5">
      <c r="A27" s="105"/>
      <c r="B27" s="269" t="s">
        <v>132</v>
      </c>
      <c r="C27" s="270"/>
      <c r="D27" s="106"/>
      <c r="E27" s="107"/>
      <c r="F27" s="108"/>
      <c r="G27" s="109">
        <f>SUM(G8:G12)</f>
        <v>0</v>
      </c>
      <c r="H27" s="108"/>
      <c r="I27" s="109">
        <f>SUM(I8:I12)</f>
        <v>0</v>
      </c>
      <c r="J27" s="179">
        <f>SUM(J8:J12)</f>
        <v>0</v>
      </c>
      <c r="K27" s="110"/>
      <c r="L27" s="82"/>
      <c r="N27" s="82"/>
      <c r="O27" s="82"/>
    </row>
    <row r="28" spans="1:15" x14ac:dyDescent="0.5">
      <c r="I28" s="82"/>
      <c r="M28" s="1"/>
    </row>
    <row r="29" spans="1:15" x14ac:dyDescent="0.5">
      <c r="M29" s="1"/>
    </row>
    <row r="30" spans="1:15" x14ac:dyDescent="0.5">
      <c r="M30" s="1"/>
    </row>
    <row r="31" spans="1:15" x14ac:dyDescent="0.5">
      <c r="M31" s="1"/>
    </row>
    <row r="32" spans="1:15" x14ac:dyDescent="0.5">
      <c r="M32" s="1"/>
    </row>
    <row r="33" spans="13:13" x14ac:dyDescent="0.5">
      <c r="M33" s="1"/>
    </row>
    <row r="34" spans="13:13" x14ac:dyDescent="0.5">
      <c r="M34" s="1"/>
    </row>
    <row r="35" spans="13:13" x14ac:dyDescent="0.5">
      <c r="M35" s="1"/>
    </row>
    <row r="41" spans="13:13" x14ac:dyDescent="0.5">
      <c r="M41" s="143"/>
    </row>
    <row r="42" spans="13:13" x14ac:dyDescent="0.5">
      <c r="M42" s="143"/>
    </row>
    <row r="51" spans="13:13" x14ac:dyDescent="0.5">
      <c r="M51" s="1"/>
    </row>
    <row r="52" spans="13:13" x14ac:dyDescent="0.5">
      <c r="M52" s="1"/>
    </row>
    <row r="53" spans="13:13" x14ac:dyDescent="0.5">
      <c r="M53" s="1"/>
    </row>
    <row r="54" spans="13:13" x14ac:dyDescent="0.5">
      <c r="M54" s="85"/>
    </row>
    <row r="55" spans="13:13" x14ac:dyDescent="0.5">
      <c r="M55" s="85"/>
    </row>
    <row r="56" spans="13:13" x14ac:dyDescent="0.5">
      <c r="M56" s="1"/>
    </row>
    <row r="57" spans="13:13" x14ac:dyDescent="0.5">
      <c r="M57" s="1"/>
    </row>
    <row r="58" spans="13:13" x14ac:dyDescent="0.5">
      <c r="M58" s="1"/>
    </row>
    <row r="59" spans="13:13" x14ac:dyDescent="0.5">
      <c r="M59" s="1"/>
    </row>
    <row r="60" spans="13:13" x14ac:dyDescent="0.5">
      <c r="M60" s="85"/>
    </row>
    <row r="79" spans="12:15" x14ac:dyDescent="0.5">
      <c r="L79" s="82"/>
      <c r="N79" s="82"/>
      <c r="O79" s="82"/>
    </row>
    <row r="80" spans="12:15" x14ac:dyDescent="0.5">
      <c r="M80" s="85"/>
    </row>
    <row r="81" spans="13:13" x14ac:dyDescent="0.5">
      <c r="M81" s="85"/>
    </row>
    <row r="82" spans="13:13" x14ac:dyDescent="0.5">
      <c r="M82" s="85"/>
    </row>
    <row r="83" spans="13:13" x14ac:dyDescent="0.5">
      <c r="M83" s="85"/>
    </row>
    <row r="84" spans="13:13" x14ac:dyDescent="0.5">
      <c r="M84" s="85"/>
    </row>
    <row r="85" spans="13:13" x14ac:dyDescent="0.5">
      <c r="M85" s="85"/>
    </row>
    <row r="86" spans="13:13" x14ac:dyDescent="0.5">
      <c r="M86" s="85"/>
    </row>
    <row r="106" spans="13:13" x14ac:dyDescent="0.5">
      <c r="M106" s="85"/>
    </row>
    <row r="107" spans="13:13" x14ac:dyDescent="0.5">
      <c r="M107" s="85"/>
    </row>
    <row r="108" spans="13:13" x14ac:dyDescent="0.5">
      <c r="M108" s="85"/>
    </row>
    <row r="109" spans="13:13" x14ac:dyDescent="0.5">
      <c r="M109" s="85"/>
    </row>
    <row r="110" spans="13:13" x14ac:dyDescent="0.5">
      <c r="M110" s="85"/>
    </row>
    <row r="111" spans="13:13" x14ac:dyDescent="0.5">
      <c r="M111" s="85"/>
    </row>
    <row r="112" spans="13:13" x14ac:dyDescent="0.5">
      <c r="M112" s="85"/>
    </row>
    <row r="131" spans="12:15" x14ac:dyDescent="0.5">
      <c r="L131" s="82"/>
      <c r="N131" s="82"/>
      <c r="O131" s="82"/>
    </row>
  </sheetData>
  <mergeCells count="27">
    <mergeCell ref="H4:K4"/>
    <mergeCell ref="A5:B5"/>
    <mergeCell ref="C5:E5"/>
    <mergeCell ref="F5:G5"/>
    <mergeCell ref="H5:K5"/>
    <mergeCell ref="A4:B4"/>
    <mergeCell ref="C4:E4"/>
    <mergeCell ref="F4:G4"/>
    <mergeCell ref="A6:A7"/>
    <mergeCell ref="B6:C7"/>
    <mergeCell ref="D6:D7"/>
    <mergeCell ref="E6:E7"/>
    <mergeCell ref="F6:G6"/>
    <mergeCell ref="A1:I1"/>
    <mergeCell ref="J1:K1"/>
    <mergeCell ref="A2:K2"/>
    <mergeCell ref="A3:B3"/>
    <mergeCell ref="F3:G3"/>
    <mergeCell ref="H3:K3"/>
    <mergeCell ref="B10:C10"/>
    <mergeCell ref="K6:K7"/>
    <mergeCell ref="B8:C8"/>
    <mergeCell ref="B9:C9"/>
    <mergeCell ref="B27:C27"/>
    <mergeCell ref="H6:I6"/>
    <mergeCell ref="B11:C11"/>
    <mergeCell ref="B12:C12"/>
  </mergeCells>
  <printOptions horizontalCentered="1" verticalCentered="1"/>
  <pageMargins left="0" right="0" top="0.35433070866141736" bottom="0.35433070866141736" header="0.31496062992125984" footer="0.31496062992125984"/>
  <pageSetup paperSize="9" scale="90" orientation="landscape" useFirstPageNumber="1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53"/>
  <sheetViews>
    <sheetView showRuler="0" showWhiteSpace="0" zoomScaleSheetLayoutView="90" zoomScalePageLayoutView="90" workbookViewId="0">
      <pane ySplit="7" topLeftCell="A8" activePane="bottomLeft" state="frozen"/>
      <selection pane="bottomLeft" activeCell="P50" sqref="P50"/>
    </sheetView>
  </sheetViews>
  <sheetFormatPr defaultColWidth="2.7109375" defaultRowHeight="23.25" x14ac:dyDescent="0.5"/>
  <cols>
    <col min="1" max="1" width="7" style="2" customWidth="1"/>
    <col min="2" max="2" width="5.28515625" style="4" customWidth="1"/>
    <col min="3" max="3" width="43.42578125" style="4" customWidth="1"/>
    <col min="4" max="4" width="13.140625" style="1" customWidth="1"/>
    <col min="5" max="5" width="8.28515625" style="47" customWidth="1"/>
    <col min="6" max="6" width="12.42578125" style="1" customWidth="1"/>
    <col min="7" max="7" width="16.140625" style="1" customWidth="1"/>
    <col min="8" max="8" width="12.28515625" style="1" customWidth="1"/>
    <col min="9" max="9" width="16.42578125" style="1" customWidth="1"/>
    <col min="10" max="10" width="17.85546875" style="1" customWidth="1"/>
    <col min="11" max="11" width="9.28515625" style="2" customWidth="1"/>
    <col min="12" max="12" width="14.28515625" style="1" customWidth="1"/>
    <col min="13" max="13" width="12.7109375" style="86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/>
      <c r="K1" s="275"/>
      <c r="M1" s="8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85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  <c r="M3" s="85"/>
    </row>
    <row r="4" spans="1:13" ht="22.5" x14ac:dyDescent="0.45">
      <c r="A4" s="299" t="s">
        <v>6</v>
      </c>
      <c r="B4" s="299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  <c r="M4" s="85"/>
    </row>
    <row r="5" spans="1:13" thickBot="1" x14ac:dyDescent="0.5">
      <c r="A5" s="299" t="s">
        <v>140</v>
      </c>
      <c r="B5" s="299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137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  <c r="M5" s="85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  <c r="M6" s="85"/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  <c r="M7" s="85"/>
    </row>
    <row r="8" spans="1:13" ht="22.5" x14ac:dyDescent="0.45">
      <c r="A8" s="96"/>
      <c r="B8" s="295" t="s">
        <v>182</v>
      </c>
      <c r="C8" s="296"/>
      <c r="D8" s="97"/>
      <c r="E8" s="98"/>
      <c r="F8" s="99"/>
      <c r="G8" s="99"/>
      <c r="H8" s="99"/>
      <c r="I8" s="99"/>
      <c r="J8" s="99"/>
      <c r="K8" s="144"/>
    </row>
    <row r="9" spans="1:13" ht="22.5" x14ac:dyDescent="0.45">
      <c r="A9" s="101">
        <v>1</v>
      </c>
      <c r="B9" s="297" t="s">
        <v>142</v>
      </c>
      <c r="C9" s="298"/>
      <c r="D9" s="102"/>
      <c r="E9" s="103"/>
      <c r="F9" s="104"/>
      <c r="G9" s="99"/>
      <c r="H9" s="99"/>
      <c r="I9" s="99"/>
      <c r="J9" s="99"/>
      <c r="K9" s="144"/>
    </row>
    <row r="10" spans="1:13" ht="22.5" x14ac:dyDescent="0.45">
      <c r="A10" s="101"/>
      <c r="B10" s="297" t="s">
        <v>143</v>
      </c>
      <c r="C10" s="298"/>
      <c r="D10" s="102"/>
      <c r="E10" s="103"/>
      <c r="F10" s="104"/>
      <c r="G10" s="99"/>
      <c r="H10" s="99"/>
      <c r="I10" s="99"/>
      <c r="J10" s="99"/>
      <c r="K10" s="144"/>
    </row>
    <row r="11" spans="1:13" ht="22.5" x14ac:dyDescent="0.45">
      <c r="A11" s="101"/>
      <c r="B11" s="189" t="s">
        <v>235</v>
      </c>
      <c r="C11" s="190" t="s">
        <v>194</v>
      </c>
      <c r="D11" s="191">
        <v>0</v>
      </c>
      <c r="E11" s="192" t="s">
        <v>154</v>
      </c>
      <c r="F11" s="193">
        <v>0</v>
      </c>
      <c r="G11" s="194">
        <f>D11*F11</f>
        <v>0</v>
      </c>
      <c r="H11" s="194">
        <v>0</v>
      </c>
      <c r="I11" s="194">
        <f>D11*H11</f>
        <v>0</v>
      </c>
      <c r="J11" s="194">
        <f>G11+I11</f>
        <v>0</v>
      </c>
      <c r="K11" s="144" t="s">
        <v>149</v>
      </c>
    </row>
    <row r="12" spans="1:13" ht="22.5" x14ac:dyDescent="0.45">
      <c r="A12" s="101"/>
      <c r="B12" s="189" t="s">
        <v>235</v>
      </c>
      <c r="C12" s="190" t="s">
        <v>236</v>
      </c>
      <c r="D12" s="191">
        <v>0</v>
      </c>
      <c r="E12" s="192" t="s">
        <v>144</v>
      </c>
      <c r="F12" s="193">
        <v>0</v>
      </c>
      <c r="G12" s="194">
        <f t="shared" ref="G12:G44" si="0">D12*F12</f>
        <v>0</v>
      </c>
      <c r="H12" s="194">
        <v>0</v>
      </c>
      <c r="I12" s="194">
        <f t="shared" ref="I12:I44" si="1">D12*H12</f>
        <v>0</v>
      </c>
      <c r="J12" s="194">
        <f t="shared" ref="J12:J44" si="2">G12+I12</f>
        <v>0</v>
      </c>
      <c r="K12" s="144" t="s">
        <v>151</v>
      </c>
    </row>
    <row r="13" spans="1:13" ht="22.5" x14ac:dyDescent="0.45">
      <c r="A13" s="101"/>
      <c r="B13" s="189" t="s">
        <v>235</v>
      </c>
      <c r="C13" s="190" t="s">
        <v>237</v>
      </c>
      <c r="D13" s="191">
        <v>0</v>
      </c>
      <c r="E13" s="192" t="s">
        <v>144</v>
      </c>
      <c r="F13" s="193">
        <v>0</v>
      </c>
      <c r="G13" s="194">
        <f t="shared" si="0"/>
        <v>0</v>
      </c>
      <c r="H13" s="194">
        <v>0</v>
      </c>
      <c r="I13" s="194">
        <f t="shared" si="1"/>
        <v>0</v>
      </c>
      <c r="J13" s="194">
        <f t="shared" si="2"/>
        <v>0</v>
      </c>
      <c r="K13" s="144" t="s">
        <v>150</v>
      </c>
    </row>
    <row r="14" spans="1:13" ht="22.5" x14ac:dyDescent="0.45">
      <c r="A14" s="101"/>
      <c r="B14" s="189" t="s">
        <v>235</v>
      </c>
      <c r="C14" s="190" t="s">
        <v>238</v>
      </c>
      <c r="D14" s="191">
        <v>0</v>
      </c>
      <c r="E14" s="192" t="s">
        <v>144</v>
      </c>
      <c r="F14" s="193">
        <v>0</v>
      </c>
      <c r="G14" s="194">
        <f t="shared" si="0"/>
        <v>0</v>
      </c>
      <c r="H14" s="194">
        <v>0</v>
      </c>
      <c r="I14" s="194">
        <f t="shared" si="1"/>
        <v>0</v>
      </c>
      <c r="J14" s="194">
        <f t="shared" si="2"/>
        <v>0</v>
      </c>
      <c r="K14" s="144" t="s">
        <v>150</v>
      </c>
    </row>
    <row r="15" spans="1:13" ht="22.5" x14ac:dyDescent="0.45">
      <c r="A15" s="101"/>
      <c r="B15" s="189" t="s">
        <v>235</v>
      </c>
      <c r="C15" s="190" t="s">
        <v>239</v>
      </c>
      <c r="D15" s="191">
        <v>0</v>
      </c>
      <c r="E15" s="192" t="s">
        <v>145</v>
      </c>
      <c r="F15" s="193">
        <v>0</v>
      </c>
      <c r="G15" s="194">
        <f t="shared" si="0"/>
        <v>0</v>
      </c>
      <c r="H15" s="195">
        <v>0</v>
      </c>
      <c r="I15" s="194">
        <f t="shared" si="1"/>
        <v>0</v>
      </c>
      <c r="J15" s="194">
        <f t="shared" si="2"/>
        <v>0</v>
      </c>
      <c r="K15" s="144"/>
    </row>
    <row r="16" spans="1:13" ht="22.5" x14ac:dyDescent="0.45">
      <c r="A16" s="101"/>
      <c r="B16" s="189" t="s">
        <v>240</v>
      </c>
      <c r="C16" s="190" t="s">
        <v>241</v>
      </c>
      <c r="D16" s="191">
        <v>0</v>
      </c>
      <c r="E16" s="192" t="s">
        <v>145</v>
      </c>
      <c r="F16" s="193">
        <v>0</v>
      </c>
      <c r="G16" s="194">
        <f t="shared" si="0"/>
        <v>0</v>
      </c>
      <c r="H16" s="194">
        <v>0</v>
      </c>
      <c r="I16" s="194">
        <f t="shared" si="1"/>
        <v>0</v>
      </c>
      <c r="J16" s="194">
        <f t="shared" si="2"/>
        <v>0</v>
      </c>
      <c r="K16" s="144"/>
    </row>
    <row r="17" spans="1:13" ht="22.5" x14ac:dyDescent="0.45">
      <c r="A17" s="101"/>
      <c r="B17" s="189" t="s">
        <v>235</v>
      </c>
      <c r="C17" s="190" t="s">
        <v>242</v>
      </c>
      <c r="D17" s="191">
        <v>0</v>
      </c>
      <c r="E17" s="192" t="s">
        <v>144</v>
      </c>
      <c r="F17" s="193">
        <v>0</v>
      </c>
      <c r="G17" s="194">
        <f t="shared" si="0"/>
        <v>0</v>
      </c>
      <c r="H17" s="194">
        <v>0</v>
      </c>
      <c r="I17" s="194">
        <f t="shared" si="1"/>
        <v>0</v>
      </c>
      <c r="J17" s="194">
        <f t="shared" si="2"/>
        <v>0</v>
      </c>
      <c r="K17" s="144" t="s">
        <v>176</v>
      </c>
    </row>
    <row r="18" spans="1:13" ht="22.5" x14ac:dyDescent="0.45">
      <c r="A18" s="101"/>
      <c r="B18" s="189" t="s">
        <v>235</v>
      </c>
      <c r="C18" s="190" t="s">
        <v>243</v>
      </c>
      <c r="D18" s="191">
        <v>0</v>
      </c>
      <c r="E18" s="192" t="str">
        <f>[1]Sheet1!D18</f>
        <v>ก.ก.</v>
      </c>
      <c r="F18" s="193">
        <v>0</v>
      </c>
      <c r="G18" s="194">
        <f t="shared" si="0"/>
        <v>0</v>
      </c>
      <c r="H18" s="194">
        <v>0</v>
      </c>
      <c r="I18" s="194">
        <f t="shared" si="1"/>
        <v>0</v>
      </c>
      <c r="J18" s="194">
        <f t="shared" si="2"/>
        <v>0</v>
      </c>
      <c r="K18" s="144" t="s">
        <v>149</v>
      </c>
    </row>
    <row r="19" spans="1:13" ht="22.5" x14ac:dyDescent="0.45">
      <c r="A19" s="101"/>
      <c r="B19" s="189" t="s">
        <v>235</v>
      </c>
      <c r="C19" s="190" t="s">
        <v>244</v>
      </c>
      <c r="D19" s="191">
        <v>0</v>
      </c>
      <c r="E19" s="192" t="str">
        <f>[1]Sheet1!D19</f>
        <v>ก.ก.</v>
      </c>
      <c r="F19" s="193">
        <v>0</v>
      </c>
      <c r="G19" s="194">
        <f t="shared" si="0"/>
        <v>0</v>
      </c>
      <c r="H19" s="194">
        <v>0</v>
      </c>
      <c r="I19" s="194">
        <f t="shared" si="1"/>
        <v>0</v>
      </c>
      <c r="J19" s="194">
        <f t="shared" si="2"/>
        <v>0</v>
      </c>
      <c r="K19" s="144"/>
    </row>
    <row r="20" spans="1:13" ht="22.5" x14ac:dyDescent="0.45">
      <c r="A20" s="101"/>
      <c r="B20" s="189" t="s">
        <v>235</v>
      </c>
      <c r="C20" s="190" t="s">
        <v>245</v>
      </c>
      <c r="D20" s="191">
        <v>0</v>
      </c>
      <c r="E20" s="192" t="str">
        <f>[1]Sheet1!D20</f>
        <v>ก.ก.</v>
      </c>
      <c r="F20" s="193">
        <v>0</v>
      </c>
      <c r="G20" s="194">
        <f t="shared" si="0"/>
        <v>0</v>
      </c>
      <c r="H20" s="194">
        <v>0</v>
      </c>
      <c r="I20" s="194">
        <f t="shared" si="1"/>
        <v>0</v>
      </c>
      <c r="J20" s="194">
        <f t="shared" si="2"/>
        <v>0</v>
      </c>
      <c r="K20" s="144"/>
    </row>
    <row r="21" spans="1:13" ht="22.5" x14ac:dyDescent="0.45">
      <c r="A21" s="101"/>
      <c r="B21" s="189" t="s">
        <v>235</v>
      </c>
      <c r="C21" s="190" t="s">
        <v>246</v>
      </c>
      <c r="D21" s="191">
        <v>0</v>
      </c>
      <c r="E21" s="192" t="str">
        <f>[1]Sheet1!D21</f>
        <v>ก.ก.</v>
      </c>
      <c r="F21" s="193">
        <v>0</v>
      </c>
      <c r="G21" s="194">
        <f t="shared" si="0"/>
        <v>0</v>
      </c>
      <c r="H21" s="194">
        <v>0</v>
      </c>
      <c r="I21" s="194">
        <f t="shared" si="1"/>
        <v>0</v>
      </c>
      <c r="J21" s="194">
        <f t="shared" si="2"/>
        <v>0</v>
      </c>
      <c r="K21" s="144" t="s">
        <v>151</v>
      </c>
    </row>
    <row r="22" spans="1:13" ht="22.5" x14ac:dyDescent="0.45">
      <c r="A22" s="101"/>
      <c r="B22" s="189" t="s">
        <v>235</v>
      </c>
      <c r="C22" s="190" t="s">
        <v>247</v>
      </c>
      <c r="D22" s="191">
        <v>0</v>
      </c>
      <c r="E22" s="192" t="str">
        <f>[1]Sheet1!D22</f>
        <v>ก.ก.</v>
      </c>
      <c r="F22" s="193">
        <v>0</v>
      </c>
      <c r="G22" s="194">
        <f t="shared" si="0"/>
        <v>0</v>
      </c>
      <c r="H22" s="194">
        <v>0</v>
      </c>
      <c r="I22" s="194">
        <f t="shared" si="1"/>
        <v>0</v>
      </c>
      <c r="J22" s="194">
        <f t="shared" si="2"/>
        <v>0</v>
      </c>
      <c r="K22" s="144" t="s">
        <v>176</v>
      </c>
    </row>
    <row r="23" spans="1:13" ht="22.5" x14ac:dyDescent="0.45">
      <c r="A23" s="101"/>
      <c r="B23" s="189" t="s">
        <v>235</v>
      </c>
      <c r="C23" s="190" t="s">
        <v>248</v>
      </c>
      <c r="D23" s="191">
        <v>0</v>
      </c>
      <c r="E23" s="192" t="str">
        <f>[1]Sheet1!D23</f>
        <v>ก.ก.</v>
      </c>
      <c r="F23" s="193">
        <v>0</v>
      </c>
      <c r="G23" s="194">
        <f t="shared" si="0"/>
        <v>0</v>
      </c>
      <c r="H23" s="194">
        <v>0</v>
      </c>
      <c r="I23" s="194">
        <f t="shared" si="1"/>
        <v>0</v>
      </c>
      <c r="J23" s="194">
        <f t="shared" si="2"/>
        <v>0</v>
      </c>
      <c r="K23" s="144"/>
    </row>
    <row r="24" spans="1:13" ht="22.5" x14ac:dyDescent="0.45">
      <c r="A24" s="101"/>
      <c r="B24" s="189" t="s">
        <v>235</v>
      </c>
      <c r="C24" s="190" t="s">
        <v>249</v>
      </c>
      <c r="D24" s="191">
        <v>0</v>
      </c>
      <c r="E24" s="192" t="str">
        <f>[1]Sheet1!D24</f>
        <v>ตร.ม.</v>
      </c>
      <c r="F24" s="193">
        <v>0</v>
      </c>
      <c r="G24" s="194">
        <f t="shared" si="0"/>
        <v>0</v>
      </c>
      <c r="H24" s="194">
        <v>0</v>
      </c>
      <c r="I24" s="194">
        <f t="shared" si="1"/>
        <v>0</v>
      </c>
      <c r="J24" s="194">
        <f t="shared" si="2"/>
        <v>0</v>
      </c>
      <c r="K24" s="144"/>
    </row>
    <row r="25" spans="1:13" ht="22.5" x14ac:dyDescent="0.45">
      <c r="A25" s="101"/>
      <c r="B25" s="189" t="s">
        <v>235</v>
      </c>
      <c r="C25" s="173" t="s">
        <v>250</v>
      </c>
      <c r="D25" s="196">
        <v>2170</v>
      </c>
      <c r="E25" s="192" t="str">
        <f>[1]Sheet1!D25</f>
        <v>ตร.ม.</v>
      </c>
      <c r="F25" s="193">
        <v>0</v>
      </c>
      <c r="G25" s="194">
        <f t="shared" si="0"/>
        <v>0</v>
      </c>
      <c r="H25" s="194">
        <v>0</v>
      </c>
      <c r="I25" s="194">
        <f t="shared" si="1"/>
        <v>0</v>
      </c>
      <c r="J25" s="194">
        <f t="shared" si="2"/>
        <v>0</v>
      </c>
      <c r="K25" s="144" t="s">
        <v>151</v>
      </c>
    </row>
    <row r="26" spans="1:13" ht="22.5" x14ac:dyDescent="0.45">
      <c r="A26" s="101"/>
      <c r="B26" s="189" t="s">
        <v>235</v>
      </c>
      <c r="C26" s="190" t="s">
        <v>251</v>
      </c>
      <c r="D26" s="196">
        <v>2170</v>
      </c>
      <c r="E26" s="192" t="s">
        <v>154</v>
      </c>
      <c r="F26" s="193">
        <v>0</v>
      </c>
      <c r="G26" s="194">
        <f t="shared" si="0"/>
        <v>0</v>
      </c>
      <c r="H26" s="194">
        <v>0</v>
      </c>
      <c r="I26" s="194">
        <f t="shared" si="1"/>
        <v>0</v>
      </c>
      <c r="J26" s="194">
        <f t="shared" si="2"/>
        <v>0</v>
      </c>
      <c r="K26" s="144" t="s">
        <v>151</v>
      </c>
    </row>
    <row r="27" spans="1:13" ht="22.5" x14ac:dyDescent="0.45">
      <c r="A27" s="101"/>
      <c r="B27" s="189" t="s">
        <v>240</v>
      </c>
      <c r="C27" s="190" t="s">
        <v>252</v>
      </c>
      <c r="D27" s="196">
        <v>775</v>
      </c>
      <c r="E27" s="192" t="str">
        <f>[1]Sheet1!D27</f>
        <v>ตร.ม.</v>
      </c>
      <c r="F27" s="193">
        <v>0</v>
      </c>
      <c r="G27" s="194">
        <f t="shared" si="0"/>
        <v>0</v>
      </c>
      <c r="H27" s="194">
        <v>0</v>
      </c>
      <c r="I27" s="194">
        <f t="shared" si="1"/>
        <v>0</v>
      </c>
      <c r="J27" s="194">
        <f t="shared" si="2"/>
        <v>0</v>
      </c>
      <c r="K27" s="144"/>
    </row>
    <row r="28" spans="1:13" ht="22.5" x14ac:dyDescent="0.45">
      <c r="A28" s="101"/>
      <c r="B28" s="197" t="s">
        <v>240</v>
      </c>
      <c r="C28" s="198" t="s">
        <v>253</v>
      </c>
      <c r="D28" s="199">
        <v>1125</v>
      </c>
      <c r="E28" s="200" t="s">
        <v>154</v>
      </c>
      <c r="F28" s="193">
        <v>0</v>
      </c>
      <c r="G28" s="194">
        <f t="shared" si="0"/>
        <v>0</v>
      </c>
      <c r="H28" s="202">
        <v>0</v>
      </c>
      <c r="I28" s="194">
        <f t="shared" si="1"/>
        <v>0</v>
      </c>
      <c r="J28" s="194">
        <f t="shared" si="2"/>
        <v>0</v>
      </c>
      <c r="K28" s="144"/>
    </row>
    <row r="29" spans="1:13" ht="22.5" x14ac:dyDescent="0.45">
      <c r="A29" s="101"/>
      <c r="B29" s="203" t="s">
        <v>240</v>
      </c>
      <c r="C29" s="173" t="s">
        <v>254</v>
      </c>
      <c r="D29" s="191">
        <v>0</v>
      </c>
      <c r="E29" s="192" t="s">
        <v>154</v>
      </c>
      <c r="F29" s="201">
        <v>0</v>
      </c>
      <c r="G29" s="194">
        <f t="shared" si="0"/>
        <v>0</v>
      </c>
      <c r="H29" s="194">
        <v>0</v>
      </c>
      <c r="I29" s="194">
        <f t="shared" si="1"/>
        <v>0</v>
      </c>
      <c r="J29" s="194">
        <f t="shared" si="2"/>
        <v>0</v>
      </c>
      <c r="K29" s="144"/>
    </row>
    <row r="30" spans="1:13" ht="22.5" x14ac:dyDescent="0.45">
      <c r="A30" s="101"/>
      <c r="B30" s="203" t="s">
        <v>240</v>
      </c>
      <c r="C30" s="173" t="s">
        <v>255</v>
      </c>
      <c r="D30" s="191">
        <v>0</v>
      </c>
      <c r="E30" s="192" t="s">
        <v>156</v>
      </c>
      <c r="F30" s="193">
        <v>0</v>
      </c>
      <c r="G30" s="194">
        <f t="shared" si="0"/>
        <v>0</v>
      </c>
      <c r="H30" s="194">
        <v>0</v>
      </c>
      <c r="I30" s="194">
        <f t="shared" si="1"/>
        <v>0</v>
      </c>
      <c r="J30" s="194">
        <f t="shared" si="2"/>
        <v>0</v>
      </c>
      <c r="K30" s="144" t="s">
        <v>150</v>
      </c>
      <c r="M30" s="166"/>
    </row>
    <row r="31" spans="1:13" ht="22.5" x14ac:dyDescent="0.45">
      <c r="A31" s="101"/>
      <c r="B31" s="291" t="s">
        <v>256</v>
      </c>
      <c r="C31" s="292"/>
      <c r="D31" s="191"/>
      <c r="E31" s="192"/>
      <c r="F31" s="193"/>
      <c r="G31" s="194">
        <f t="shared" si="0"/>
        <v>0</v>
      </c>
      <c r="H31" s="194"/>
      <c r="I31" s="194">
        <f t="shared" si="1"/>
        <v>0</v>
      </c>
      <c r="J31" s="194">
        <f t="shared" si="2"/>
        <v>0</v>
      </c>
      <c r="K31" s="144"/>
      <c r="M31" s="166"/>
    </row>
    <row r="32" spans="1:13" ht="22.5" x14ac:dyDescent="0.45">
      <c r="A32" s="101"/>
      <c r="B32" s="203" t="s">
        <v>240</v>
      </c>
      <c r="C32" s="190" t="s">
        <v>326</v>
      </c>
      <c r="D32" s="191">
        <v>0</v>
      </c>
      <c r="E32" s="192" t="s">
        <v>190</v>
      </c>
      <c r="F32" s="193">
        <v>0</v>
      </c>
      <c r="G32" s="194">
        <f t="shared" si="0"/>
        <v>0</v>
      </c>
      <c r="H32" s="194">
        <v>0</v>
      </c>
      <c r="I32" s="194">
        <f t="shared" si="1"/>
        <v>0</v>
      </c>
      <c r="J32" s="194">
        <f t="shared" si="2"/>
        <v>0</v>
      </c>
      <c r="K32" s="144" t="s">
        <v>150</v>
      </c>
      <c r="M32" s="166"/>
    </row>
    <row r="33" spans="1:13" ht="22.5" x14ac:dyDescent="0.45">
      <c r="A33" s="101"/>
      <c r="B33" s="203" t="s">
        <v>240</v>
      </c>
      <c r="C33" s="190" t="s">
        <v>325</v>
      </c>
      <c r="D33" s="191">
        <v>0</v>
      </c>
      <c r="E33" s="192" t="s">
        <v>190</v>
      </c>
      <c r="F33" s="193">
        <v>0</v>
      </c>
      <c r="G33" s="194">
        <f t="shared" si="0"/>
        <v>0</v>
      </c>
      <c r="H33" s="194">
        <v>0</v>
      </c>
      <c r="I33" s="194">
        <f t="shared" si="1"/>
        <v>0</v>
      </c>
      <c r="J33" s="194">
        <f t="shared" si="2"/>
        <v>0</v>
      </c>
      <c r="K33" s="144" t="s">
        <v>150</v>
      </c>
      <c r="M33" s="167"/>
    </row>
    <row r="34" spans="1:13" ht="22.5" x14ac:dyDescent="0.45">
      <c r="A34" s="101"/>
      <c r="B34" s="203" t="s">
        <v>240</v>
      </c>
      <c r="C34" s="190" t="s">
        <v>328</v>
      </c>
      <c r="D34" s="191">
        <v>0</v>
      </c>
      <c r="E34" s="192" t="s">
        <v>190</v>
      </c>
      <c r="F34" s="193">
        <v>0</v>
      </c>
      <c r="G34" s="194">
        <f t="shared" si="0"/>
        <v>0</v>
      </c>
      <c r="H34" s="194">
        <v>0</v>
      </c>
      <c r="I34" s="194">
        <f t="shared" si="1"/>
        <v>0</v>
      </c>
      <c r="J34" s="194">
        <f t="shared" si="2"/>
        <v>0</v>
      </c>
      <c r="K34" s="144"/>
      <c r="M34" s="167"/>
    </row>
    <row r="35" spans="1:13" ht="22.5" x14ac:dyDescent="0.45">
      <c r="A35" s="101"/>
      <c r="B35" s="203" t="s">
        <v>240</v>
      </c>
      <c r="C35" s="173" t="s">
        <v>327</v>
      </c>
      <c r="D35" s="191">
        <v>0</v>
      </c>
      <c r="E35" s="192" t="s">
        <v>190</v>
      </c>
      <c r="F35" s="193">
        <v>0</v>
      </c>
      <c r="G35" s="194">
        <f t="shared" si="0"/>
        <v>0</v>
      </c>
      <c r="H35" s="194">
        <v>0</v>
      </c>
      <c r="I35" s="194">
        <f t="shared" si="1"/>
        <v>0</v>
      </c>
      <c r="J35" s="194">
        <f t="shared" si="2"/>
        <v>0</v>
      </c>
      <c r="K35" s="144" t="s">
        <v>150</v>
      </c>
      <c r="M35" s="166"/>
    </row>
    <row r="36" spans="1:13" ht="22.5" x14ac:dyDescent="0.45">
      <c r="A36" s="101"/>
      <c r="B36" s="291" t="s">
        <v>257</v>
      </c>
      <c r="C36" s="292"/>
      <c r="D36" s="191"/>
      <c r="E36" s="192"/>
      <c r="F36" s="193"/>
      <c r="G36" s="194">
        <f t="shared" si="0"/>
        <v>0</v>
      </c>
      <c r="H36" s="194"/>
      <c r="I36" s="194">
        <f t="shared" si="1"/>
        <v>0</v>
      </c>
      <c r="J36" s="194">
        <f t="shared" si="2"/>
        <v>0</v>
      </c>
      <c r="K36" s="144"/>
    </row>
    <row r="37" spans="1:13" ht="22.5" x14ac:dyDescent="0.45">
      <c r="A37" s="101"/>
      <c r="B37" s="203" t="s">
        <v>240</v>
      </c>
      <c r="C37" s="204" t="s">
        <v>258</v>
      </c>
      <c r="D37" s="191">
        <v>0</v>
      </c>
      <c r="E37" s="192" t="s">
        <v>190</v>
      </c>
      <c r="F37" s="193">
        <v>0</v>
      </c>
      <c r="G37" s="194">
        <f t="shared" si="0"/>
        <v>0</v>
      </c>
      <c r="H37" s="194">
        <v>0</v>
      </c>
      <c r="I37" s="194">
        <f t="shared" si="1"/>
        <v>0</v>
      </c>
      <c r="J37" s="194">
        <f t="shared" si="2"/>
        <v>0</v>
      </c>
      <c r="K37" s="176"/>
    </row>
    <row r="38" spans="1:13" ht="22.5" x14ac:dyDescent="0.45">
      <c r="A38" s="101"/>
      <c r="B38" s="203" t="s">
        <v>240</v>
      </c>
      <c r="C38" s="190" t="s">
        <v>259</v>
      </c>
      <c r="D38" s="191">
        <v>0</v>
      </c>
      <c r="E38" s="192" t="s">
        <v>190</v>
      </c>
      <c r="F38" s="193">
        <v>0</v>
      </c>
      <c r="G38" s="194">
        <f t="shared" si="0"/>
        <v>0</v>
      </c>
      <c r="H38" s="194">
        <v>0</v>
      </c>
      <c r="I38" s="194">
        <f t="shared" si="1"/>
        <v>0</v>
      </c>
      <c r="J38" s="194">
        <f t="shared" si="2"/>
        <v>0</v>
      </c>
      <c r="K38" s="176" t="s">
        <v>149</v>
      </c>
    </row>
    <row r="39" spans="1:13" ht="22.5" x14ac:dyDescent="0.45">
      <c r="A39" s="101"/>
      <c r="B39" s="203" t="s">
        <v>240</v>
      </c>
      <c r="C39" s="190" t="s">
        <v>260</v>
      </c>
      <c r="D39" s="191">
        <v>0</v>
      </c>
      <c r="E39" s="192" t="s">
        <v>190</v>
      </c>
      <c r="F39" s="193">
        <v>0</v>
      </c>
      <c r="G39" s="194">
        <f t="shared" si="0"/>
        <v>0</v>
      </c>
      <c r="H39" s="194">
        <v>0</v>
      </c>
      <c r="I39" s="194">
        <f t="shared" si="1"/>
        <v>0</v>
      </c>
      <c r="J39" s="194">
        <f t="shared" si="2"/>
        <v>0</v>
      </c>
      <c r="K39" s="144" t="s">
        <v>149</v>
      </c>
    </row>
    <row r="40" spans="1:13" ht="22.5" x14ac:dyDescent="0.45">
      <c r="A40" s="101"/>
      <c r="B40" s="203" t="s">
        <v>240</v>
      </c>
      <c r="C40" s="190" t="s">
        <v>195</v>
      </c>
      <c r="D40" s="191">
        <v>0</v>
      </c>
      <c r="E40" s="192" t="s">
        <v>42</v>
      </c>
      <c r="F40" s="193">
        <v>0</v>
      </c>
      <c r="G40" s="194">
        <f t="shared" si="0"/>
        <v>0</v>
      </c>
      <c r="H40" s="194">
        <v>0</v>
      </c>
      <c r="I40" s="194">
        <f t="shared" si="1"/>
        <v>0</v>
      </c>
      <c r="J40" s="194">
        <f t="shared" si="2"/>
        <v>0</v>
      </c>
      <c r="K40" s="144"/>
    </row>
    <row r="41" spans="1:13" ht="22.5" x14ac:dyDescent="0.45">
      <c r="A41" s="101"/>
      <c r="B41" s="291" t="s">
        <v>261</v>
      </c>
      <c r="C41" s="292"/>
      <c r="D41" s="196"/>
      <c r="E41" s="205"/>
      <c r="F41" s="193"/>
      <c r="G41" s="194">
        <f t="shared" si="0"/>
        <v>0</v>
      </c>
      <c r="H41" s="194"/>
      <c r="I41" s="194">
        <f t="shared" si="1"/>
        <v>0</v>
      </c>
      <c r="J41" s="194">
        <f t="shared" si="2"/>
        <v>0</v>
      </c>
      <c r="K41" s="144"/>
    </row>
    <row r="42" spans="1:13" ht="22.5" x14ac:dyDescent="0.45">
      <c r="A42" s="101"/>
      <c r="B42" s="203" t="s">
        <v>240</v>
      </c>
      <c r="C42" s="190" t="s">
        <v>329</v>
      </c>
      <c r="D42" s="191">
        <v>0</v>
      </c>
      <c r="E42" s="192" t="s">
        <v>190</v>
      </c>
      <c r="F42" s="193">
        <v>0</v>
      </c>
      <c r="G42" s="194">
        <f t="shared" si="0"/>
        <v>0</v>
      </c>
      <c r="H42" s="194">
        <v>0</v>
      </c>
      <c r="I42" s="194">
        <f t="shared" si="1"/>
        <v>0</v>
      </c>
      <c r="J42" s="194">
        <f t="shared" si="2"/>
        <v>0</v>
      </c>
      <c r="K42" s="144" t="s">
        <v>151</v>
      </c>
    </row>
    <row r="43" spans="1:13" ht="22.5" x14ac:dyDescent="0.45">
      <c r="A43" s="101"/>
      <c r="B43" s="203" t="s">
        <v>240</v>
      </c>
      <c r="C43" s="190" t="s">
        <v>330</v>
      </c>
      <c r="D43" s="191">
        <v>0</v>
      </c>
      <c r="E43" s="192" t="s">
        <v>190</v>
      </c>
      <c r="F43" s="193">
        <v>0</v>
      </c>
      <c r="G43" s="194">
        <f t="shared" si="0"/>
        <v>0</v>
      </c>
      <c r="H43" s="194">
        <v>0</v>
      </c>
      <c r="I43" s="194">
        <f t="shared" si="1"/>
        <v>0</v>
      </c>
      <c r="J43" s="194">
        <f t="shared" si="2"/>
        <v>0</v>
      </c>
      <c r="K43" s="144" t="s">
        <v>177</v>
      </c>
    </row>
    <row r="44" spans="1:13" ht="22.5" x14ac:dyDescent="0.45">
      <c r="A44" s="101"/>
      <c r="B44" s="170" t="s">
        <v>240</v>
      </c>
      <c r="C44" s="141" t="s">
        <v>195</v>
      </c>
      <c r="D44" s="102">
        <v>0</v>
      </c>
      <c r="E44" s="103" t="s">
        <v>42</v>
      </c>
      <c r="F44" s="193">
        <v>0</v>
      </c>
      <c r="G44" s="194">
        <f t="shared" si="0"/>
        <v>0</v>
      </c>
      <c r="H44" s="99">
        <v>0</v>
      </c>
      <c r="I44" s="194">
        <f t="shared" si="1"/>
        <v>0</v>
      </c>
      <c r="J44" s="194">
        <f t="shared" si="2"/>
        <v>0</v>
      </c>
      <c r="K44" s="144"/>
    </row>
    <row r="45" spans="1:13" ht="22.5" x14ac:dyDescent="0.45">
      <c r="A45" s="101"/>
      <c r="B45" s="170"/>
      <c r="C45" s="171"/>
      <c r="D45" s="102"/>
      <c r="E45" s="103"/>
      <c r="F45" s="157"/>
      <c r="G45" s="99"/>
      <c r="H45" s="99"/>
      <c r="I45" s="99"/>
      <c r="J45" s="99"/>
      <c r="K45" s="144"/>
    </row>
    <row r="46" spans="1:13" ht="22.5" x14ac:dyDescent="0.45">
      <c r="A46" s="101"/>
      <c r="B46" s="168"/>
      <c r="C46" s="169"/>
      <c r="D46" s="102"/>
      <c r="E46" s="103"/>
      <c r="F46" s="104"/>
      <c r="G46" s="99"/>
      <c r="H46" s="99"/>
      <c r="I46" s="99"/>
      <c r="J46" s="99"/>
      <c r="K46" s="144"/>
    </row>
    <row r="47" spans="1:13" ht="22.5" x14ac:dyDescent="0.45">
      <c r="A47" s="101"/>
      <c r="B47" s="164" t="s">
        <v>147</v>
      </c>
      <c r="C47" s="165"/>
      <c r="D47" s="102"/>
      <c r="E47" s="103"/>
      <c r="F47" s="104"/>
      <c r="G47" s="99"/>
      <c r="H47" s="99"/>
      <c r="I47" s="99"/>
      <c r="J47" s="99"/>
      <c r="K47" s="144"/>
    </row>
    <row r="48" spans="1:13" ht="22.5" x14ac:dyDescent="0.45">
      <c r="A48" s="101"/>
      <c r="B48" s="293" t="s">
        <v>343</v>
      </c>
      <c r="C48" s="294"/>
      <c r="D48" s="102"/>
      <c r="E48" s="103"/>
      <c r="F48" s="104"/>
      <c r="G48" s="99"/>
      <c r="H48" s="99"/>
      <c r="I48" s="99"/>
      <c r="J48" s="99"/>
      <c r="K48" s="144"/>
    </row>
    <row r="49" spans="1:15" ht="22.5" x14ac:dyDescent="0.45">
      <c r="A49" s="101"/>
      <c r="B49" s="293" t="s">
        <v>148</v>
      </c>
      <c r="C49" s="294"/>
      <c r="D49" s="102"/>
      <c r="E49" s="103"/>
      <c r="F49" s="104"/>
      <c r="G49" s="99"/>
      <c r="H49" s="99"/>
      <c r="I49" s="99"/>
      <c r="J49" s="99"/>
      <c r="K49" s="144"/>
    </row>
    <row r="50" spans="1:15" ht="22.5" x14ac:dyDescent="0.45">
      <c r="A50" s="101"/>
      <c r="B50" s="293" t="s">
        <v>345</v>
      </c>
      <c r="C50" s="294"/>
      <c r="D50" s="102"/>
      <c r="E50" s="103"/>
      <c r="F50" s="157"/>
      <c r="G50" s="99"/>
      <c r="H50" s="99"/>
      <c r="I50" s="99"/>
      <c r="J50" s="99"/>
      <c r="K50" s="144"/>
    </row>
    <row r="51" spans="1:15" thickBot="1" x14ac:dyDescent="0.5">
      <c r="A51" s="101"/>
      <c r="B51" s="293" t="s">
        <v>152</v>
      </c>
      <c r="C51" s="294"/>
      <c r="D51" s="102"/>
      <c r="E51" s="103"/>
      <c r="F51" s="104"/>
      <c r="G51" s="99"/>
      <c r="H51" s="99"/>
      <c r="I51" s="99"/>
      <c r="J51" s="99"/>
      <c r="K51" s="144"/>
    </row>
    <row r="52" spans="1:15" thickBot="1" x14ac:dyDescent="0.5">
      <c r="A52" s="105"/>
      <c r="B52" s="269" t="s">
        <v>132</v>
      </c>
      <c r="C52" s="270"/>
      <c r="D52" s="106"/>
      <c r="E52" s="107"/>
      <c r="F52" s="108"/>
      <c r="G52" s="178">
        <f>SUM(G11:G44)</f>
        <v>0</v>
      </c>
      <c r="H52" s="108"/>
      <c r="I52" s="109">
        <f>SUM(I11:I44)</f>
        <v>0</v>
      </c>
      <c r="J52" s="109">
        <f>G52+I52</f>
        <v>0</v>
      </c>
      <c r="K52" s="177"/>
      <c r="L52" s="82"/>
      <c r="N52" s="82"/>
      <c r="O52" s="82"/>
    </row>
    <row r="53" spans="1:15" x14ac:dyDescent="0.5">
      <c r="J53" s="82"/>
    </row>
  </sheetData>
  <mergeCells count="32">
    <mergeCell ref="A1:I1"/>
    <mergeCell ref="J1:K1"/>
    <mergeCell ref="A2:K2"/>
    <mergeCell ref="A3:B3"/>
    <mergeCell ref="F3:G3"/>
    <mergeCell ref="H3:K3"/>
    <mergeCell ref="A4:B4"/>
    <mergeCell ref="C4:E4"/>
    <mergeCell ref="F4:G4"/>
    <mergeCell ref="H4:K4"/>
    <mergeCell ref="A5:B5"/>
    <mergeCell ref="C5:E5"/>
    <mergeCell ref="F5:G5"/>
    <mergeCell ref="H5:K5"/>
    <mergeCell ref="A6:A7"/>
    <mergeCell ref="B6:C7"/>
    <mergeCell ref="D6:D7"/>
    <mergeCell ref="E6:E7"/>
    <mergeCell ref="F6:G6"/>
    <mergeCell ref="K6:K7"/>
    <mergeCell ref="B8:C8"/>
    <mergeCell ref="B9:C9"/>
    <mergeCell ref="B10:C10"/>
    <mergeCell ref="B36:C36"/>
    <mergeCell ref="H6:I6"/>
    <mergeCell ref="B31:C31"/>
    <mergeCell ref="B52:C52"/>
    <mergeCell ref="B41:C41"/>
    <mergeCell ref="B48:C48"/>
    <mergeCell ref="B49:C49"/>
    <mergeCell ref="B50:C50"/>
    <mergeCell ref="B51:C51"/>
  </mergeCells>
  <pageMargins left="0.23622047244094491" right="0.23622047244094491" top="0.35433070866141736" bottom="0.35433070866141736" header="0.31496062992125984" footer="0.31496062992125984"/>
  <pageSetup paperSize="9" scale="90" orientation="landscape" useFirstPageNumber="1" r:id="rId1"/>
  <headerFooter>
    <oddHeader>&amp;Rแบบ ปร.4 แผ่นที่  &amp;P/13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115"/>
  <sheetViews>
    <sheetView showRuler="0" showWhiteSpace="0" zoomScaleSheetLayoutView="90" zoomScalePageLayoutView="90" workbookViewId="0">
      <pane ySplit="7" topLeftCell="A8" activePane="bottomLeft" state="frozen"/>
      <selection pane="bottomLeft" activeCell="O115" sqref="O115"/>
    </sheetView>
  </sheetViews>
  <sheetFormatPr defaultColWidth="2.7109375" defaultRowHeight="23.25" x14ac:dyDescent="0.5"/>
  <cols>
    <col min="1" max="1" width="7" style="2" customWidth="1"/>
    <col min="2" max="2" width="6.7109375" style="4" customWidth="1"/>
    <col min="3" max="3" width="45.5703125" style="4" customWidth="1"/>
    <col min="4" max="4" width="10.7109375" style="1" customWidth="1"/>
    <col min="5" max="5" width="8.28515625" style="47" customWidth="1"/>
    <col min="6" max="6" width="12.42578125" style="1" customWidth="1"/>
    <col min="7" max="7" width="15.7109375" style="1" customWidth="1"/>
    <col min="8" max="8" width="12.42578125" style="1" customWidth="1"/>
    <col min="9" max="9" width="16.42578125" style="1" customWidth="1"/>
    <col min="10" max="10" width="17.140625" style="1" customWidth="1"/>
    <col min="11" max="11" width="9.28515625" style="2" customWidth="1"/>
    <col min="12" max="12" width="14.28515625" style="1" customWidth="1"/>
    <col min="13" max="13" width="12.7109375" style="85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/>
      <c r="K1" s="27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</row>
    <row r="4" spans="1:13" ht="22.5" x14ac:dyDescent="0.45">
      <c r="A4" s="288" t="s">
        <v>6</v>
      </c>
      <c r="B4" s="288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</row>
    <row r="5" spans="1:13" thickBot="1" x14ac:dyDescent="0.5">
      <c r="A5" s="288" t="s">
        <v>140</v>
      </c>
      <c r="B5" s="288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137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</row>
    <row r="8" spans="1:13" ht="22.5" x14ac:dyDescent="0.45">
      <c r="A8" s="96">
        <v>2</v>
      </c>
      <c r="B8" s="308" t="s">
        <v>155</v>
      </c>
      <c r="C8" s="309"/>
      <c r="D8" s="97"/>
      <c r="E8" s="98"/>
      <c r="F8" s="99"/>
      <c r="G8" s="99"/>
      <c r="H8" s="99"/>
      <c r="I8" s="99"/>
      <c r="J8" s="99"/>
      <c r="K8" s="144"/>
    </row>
    <row r="9" spans="1:13" ht="22.5" x14ac:dyDescent="0.45">
      <c r="A9" s="101"/>
      <c r="B9" s="263" t="s">
        <v>178</v>
      </c>
      <c r="C9" s="264"/>
      <c r="D9" s="102"/>
      <c r="E9" s="103"/>
      <c r="F9" s="104"/>
      <c r="G9" s="99"/>
      <c r="H9" s="99"/>
      <c r="I9" s="99"/>
      <c r="J9" s="99"/>
      <c r="K9" s="144"/>
    </row>
    <row r="10" spans="1:13" ht="22.5" x14ac:dyDescent="0.45">
      <c r="A10" s="101"/>
      <c r="B10" s="172" t="s">
        <v>240</v>
      </c>
      <c r="C10" s="169" t="s">
        <v>196</v>
      </c>
      <c r="D10" s="102">
        <v>0</v>
      </c>
      <c r="E10" s="103" t="s">
        <v>154</v>
      </c>
      <c r="F10" s="104">
        <v>0</v>
      </c>
      <c r="G10" s="99">
        <f>D10*F10</f>
        <v>0</v>
      </c>
      <c r="H10" s="99">
        <v>0</v>
      </c>
      <c r="I10" s="99">
        <f>D10*H10</f>
        <v>0</v>
      </c>
      <c r="J10" s="99">
        <f>G10+I10</f>
        <v>0</v>
      </c>
      <c r="K10" s="144" t="s">
        <v>151</v>
      </c>
    </row>
    <row r="11" spans="1:13" ht="22.5" x14ac:dyDescent="0.45">
      <c r="A11" s="101"/>
      <c r="B11" s="172"/>
      <c r="C11" s="169" t="s">
        <v>197</v>
      </c>
      <c r="D11" s="102"/>
      <c r="E11" s="103"/>
      <c r="F11" s="104"/>
      <c r="G11" s="99"/>
      <c r="H11" s="99"/>
      <c r="I11" s="99"/>
      <c r="J11" s="99"/>
      <c r="K11" s="144"/>
    </row>
    <row r="12" spans="1:13" ht="22.5" x14ac:dyDescent="0.45">
      <c r="A12" s="101"/>
      <c r="B12" s="172" t="s">
        <v>240</v>
      </c>
      <c r="C12" s="169" t="s">
        <v>198</v>
      </c>
      <c r="D12" s="102">
        <v>0</v>
      </c>
      <c r="E12" s="103" t="s">
        <v>156</v>
      </c>
      <c r="F12" s="104">
        <v>0</v>
      </c>
      <c r="G12" s="99">
        <f t="shared" ref="G12:G15" si="0">D12*F12</f>
        <v>0</v>
      </c>
      <c r="H12" s="99">
        <v>0</v>
      </c>
      <c r="I12" s="99">
        <f t="shared" ref="I12:I15" si="1">D12*H12</f>
        <v>0</v>
      </c>
      <c r="J12" s="99">
        <f t="shared" ref="J12:J15" si="2">G12+I12</f>
        <v>0</v>
      </c>
      <c r="K12" s="144"/>
    </row>
    <row r="13" spans="1:13" ht="22.5" x14ac:dyDescent="0.45">
      <c r="A13" s="101"/>
      <c r="B13" s="172" t="s">
        <v>240</v>
      </c>
      <c r="C13" s="169" t="s">
        <v>199</v>
      </c>
      <c r="D13" s="102">
        <v>0</v>
      </c>
      <c r="E13" s="103" t="s">
        <v>156</v>
      </c>
      <c r="F13" s="104">
        <v>0</v>
      </c>
      <c r="G13" s="99">
        <f t="shared" si="0"/>
        <v>0</v>
      </c>
      <c r="H13" s="99">
        <v>0</v>
      </c>
      <c r="I13" s="99">
        <f t="shared" si="1"/>
        <v>0</v>
      </c>
      <c r="J13" s="99">
        <f t="shared" si="2"/>
        <v>0</v>
      </c>
      <c r="K13" s="144" t="s">
        <v>149</v>
      </c>
    </row>
    <row r="14" spans="1:13" ht="22.5" x14ac:dyDescent="0.45">
      <c r="A14" s="101"/>
      <c r="B14" s="172" t="s">
        <v>240</v>
      </c>
      <c r="C14" s="169" t="s">
        <v>317</v>
      </c>
      <c r="D14" s="102">
        <v>0</v>
      </c>
      <c r="E14" s="103" t="s">
        <v>8</v>
      </c>
      <c r="F14" s="104">
        <v>0</v>
      </c>
      <c r="G14" s="99">
        <f t="shared" si="0"/>
        <v>0</v>
      </c>
      <c r="H14" s="99">
        <v>0</v>
      </c>
      <c r="I14" s="99">
        <f t="shared" si="1"/>
        <v>0</v>
      </c>
      <c r="J14" s="99">
        <f t="shared" si="2"/>
        <v>0</v>
      </c>
      <c r="K14" s="144" t="s">
        <v>150</v>
      </c>
    </row>
    <row r="15" spans="1:13" ht="22.5" x14ac:dyDescent="0.45">
      <c r="A15" s="101"/>
      <c r="B15" s="172" t="s">
        <v>240</v>
      </c>
      <c r="C15" s="141" t="s">
        <v>277</v>
      </c>
      <c r="D15" s="102">
        <v>0</v>
      </c>
      <c r="E15" s="103" t="s">
        <v>156</v>
      </c>
      <c r="F15" s="104">
        <v>0</v>
      </c>
      <c r="G15" s="99">
        <f t="shared" si="0"/>
        <v>0</v>
      </c>
      <c r="H15" s="99">
        <v>0</v>
      </c>
      <c r="I15" s="99">
        <f t="shared" si="1"/>
        <v>0</v>
      </c>
      <c r="J15" s="99">
        <f t="shared" si="2"/>
        <v>0</v>
      </c>
      <c r="K15" s="144"/>
    </row>
    <row r="16" spans="1:13" ht="22.5" x14ac:dyDescent="0.45">
      <c r="A16" s="101"/>
      <c r="B16" s="302" t="s">
        <v>179</v>
      </c>
      <c r="C16" s="303"/>
      <c r="D16" s="102"/>
      <c r="E16" s="103"/>
      <c r="F16" s="104"/>
      <c r="G16" s="99">
        <f>SUM(G10:G15)</f>
        <v>0</v>
      </c>
      <c r="H16" s="99"/>
      <c r="I16" s="99">
        <f>SUM(I10:I15)</f>
        <v>0</v>
      </c>
      <c r="J16" s="99">
        <f>G16+I16</f>
        <v>0</v>
      </c>
      <c r="K16" s="144"/>
      <c r="M16" s="86"/>
    </row>
    <row r="17" spans="1:13" ht="22.5" x14ac:dyDescent="0.45">
      <c r="A17" s="101"/>
      <c r="B17" s="273" t="s">
        <v>180</v>
      </c>
      <c r="C17" s="274"/>
      <c r="D17" s="102"/>
      <c r="E17" s="103"/>
      <c r="F17" s="104"/>
      <c r="G17" s="99"/>
      <c r="H17" s="99"/>
      <c r="I17" s="162"/>
      <c r="J17" s="162"/>
      <c r="K17" s="144"/>
    </row>
    <row r="18" spans="1:13" ht="22.5" x14ac:dyDescent="0.45">
      <c r="A18" s="101"/>
      <c r="B18" s="189" t="s">
        <v>240</v>
      </c>
      <c r="C18" s="190" t="s">
        <v>200</v>
      </c>
      <c r="D18" s="215">
        <v>0</v>
      </c>
      <c r="E18" s="216" t="s">
        <v>154</v>
      </c>
      <c r="F18" s="104">
        <v>0</v>
      </c>
      <c r="G18" s="99">
        <f>D18*F18</f>
        <v>0</v>
      </c>
      <c r="H18" s="99">
        <v>0</v>
      </c>
      <c r="I18" s="99">
        <f>D18*H18</f>
        <v>0</v>
      </c>
      <c r="J18" s="99">
        <f>G18+I18</f>
        <v>0</v>
      </c>
      <c r="K18" s="144"/>
    </row>
    <row r="19" spans="1:13" ht="22.5" x14ac:dyDescent="0.45">
      <c r="A19" s="101"/>
      <c r="B19" s="189"/>
      <c r="C19" s="190" t="s">
        <v>278</v>
      </c>
      <c r="D19" s="215"/>
      <c r="E19" s="216"/>
      <c r="F19" s="104"/>
      <c r="G19" s="99"/>
      <c r="H19" s="99"/>
      <c r="I19" s="99"/>
      <c r="J19" s="99"/>
      <c r="K19" s="144"/>
    </row>
    <row r="20" spans="1:13" ht="22.5" x14ac:dyDescent="0.45">
      <c r="A20" s="101"/>
      <c r="B20" s="189" t="s">
        <v>240</v>
      </c>
      <c r="C20" s="190" t="s">
        <v>279</v>
      </c>
      <c r="D20" s="215">
        <v>0</v>
      </c>
      <c r="E20" s="216" t="s">
        <v>154</v>
      </c>
      <c r="F20" s="104">
        <v>0</v>
      </c>
      <c r="G20" s="99">
        <f t="shared" ref="G20:G25" si="3">D20*F20</f>
        <v>0</v>
      </c>
      <c r="H20" s="99">
        <v>0</v>
      </c>
      <c r="I20" s="99">
        <f t="shared" ref="I20:I25" si="4">D20*H20</f>
        <v>0</v>
      </c>
      <c r="J20" s="99">
        <f t="shared" ref="J20:J26" si="5">G20+I20</f>
        <v>0</v>
      </c>
      <c r="K20" s="144"/>
    </row>
    <row r="21" spans="1:13" ht="22.5" x14ac:dyDescent="0.45">
      <c r="A21" s="101"/>
      <c r="B21" s="189"/>
      <c r="C21" s="190" t="s">
        <v>201</v>
      </c>
      <c r="D21" s="215"/>
      <c r="E21" s="216"/>
      <c r="F21" s="104"/>
      <c r="G21" s="99"/>
      <c r="H21" s="99"/>
      <c r="I21" s="99"/>
      <c r="J21" s="99"/>
      <c r="K21" s="144"/>
    </row>
    <row r="22" spans="1:13" ht="22.5" x14ac:dyDescent="0.45">
      <c r="A22" s="101"/>
      <c r="B22" s="189" t="s">
        <v>240</v>
      </c>
      <c r="C22" s="190" t="s">
        <v>280</v>
      </c>
      <c r="D22" s="215">
        <v>0</v>
      </c>
      <c r="E22" s="216" t="s">
        <v>154</v>
      </c>
      <c r="F22" s="104">
        <v>0</v>
      </c>
      <c r="G22" s="99">
        <f t="shared" si="3"/>
        <v>0</v>
      </c>
      <c r="H22" s="99">
        <v>0</v>
      </c>
      <c r="I22" s="99">
        <f t="shared" si="4"/>
        <v>0</v>
      </c>
      <c r="J22" s="99">
        <f t="shared" si="5"/>
        <v>0</v>
      </c>
      <c r="K22" s="144"/>
    </row>
    <row r="23" spans="1:13" ht="22.5" x14ac:dyDescent="0.45">
      <c r="A23" s="101"/>
      <c r="B23" s="189" t="s">
        <v>240</v>
      </c>
      <c r="C23" s="190" t="s">
        <v>202</v>
      </c>
      <c r="D23" s="102">
        <v>0</v>
      </c>
      <c r="E23" s="216" t="s">
        <v>156</v>
      </c>
      <c r="F23" s="104">
        <v>0</v>
      </c>
      <c r="G23" s="99">
        <f t="shared" si="3"/>
        <v>0</v>
      </c>
      <c r="H23" s="99">
        <v>0</v>
      </c>
      <c r="I23" s="99">
        <f t="shared" si="4"/>
        <v>0</v>
      </c>
      <c r="J23" s="99">
        <f t="shared" si="5"/>
        <v>0</v>
      </c>
      <c r="K23" s="144"/>
    </row>
    <row r="24" spans="1:13" ht="22.5" x14ac:dyDescent="0.45">
      <c r="A24" s="101"/>
      <c r="B24" s="189"/>
      <c r="C24" s="190" t="s">
        <v>203</v>
      </c>
      <c r="D24" s="102">
        <v>0</v>
      </c>
      <c r="E24" s="216" t="s">
        <v>154</v>
      </c>
      <c r="F24" s="104">
        <v>0</v>
      </c>
      <c r="G24" s="99">
        <f t="shared" si="3"/>
        <v>0</v>
      </c>
      <c r="H24" s="99">
        <v>0</v>
      </c>
      <c r="I24" s="99">
        <f t="shared" si="4"/>
        <v>0</v>
      </c>
      <c r="J24" s="99">
        <f t="shared" si="5"/>
        <v>0</v>
      </c>
      <c r="K24" s="144"/>
    </row>
    <row r="25" spans="1:13" ht="22.5" x14ac:dyDescent="0.45">
      <c r="A25" s="101"/>
      <c r="B25" s="189" t="s">
        <v>240</v>
      </c>
      <c r="C25" s="190" t="s">
        <v>281</v>
      </c>
      <c r="D25" s="102">
        <v>0</v>
      </c>
      <c r="E25" s="216" t="s">
        <v>156</v>
      </c>
      <c r="F25" s="104">
        <v>0</v>
      </c>
      <c r="G25" s="99">
        <f t="shared" si="3"/>
        <v>0</v>
      </c>
      <c r="H25" s="99">
        <v>0</v>
      </c>
      <c r="I25" s="99">
        <f t="shared" si="4"/>
        <v>0</v>
      </c>
      <c r="J25" s="99">
        <f t="shared" si="5"/>
        <v>0</v>
      </c>
      <c r="K25" s="144"/>
    </row>
    <row r="26" spans="1:13" ht="22.5" x14ac:dyDescent="0.45">
      <c r="A26" s="101"/>
      <c r="B26" s="302" t="s">
        <v>181</v>
      </c>
      <c r="C26" s="303"/>
      <c r="D26" s="102"/>
      <c r="E26" s="103"/>
      <c r="F26" s="104"/>
      <c r="G26" s="99">
        <f>SUM(G18:G25)</f>
        <v>0</v>
      </c>
      <c r="H26" s="99"/>
      <c r="I26" s="99">
        <f>SUM(I18:I25)</f>
        <v>0</v>
      </c>
      <c r="J26" s="99">
        <f t="shared" si="5"/>
        <v>0</v>
      </c>
      <c r="K26" s="144"/>
      <c r="M26" s="86"/>
    </row>
    <row r="27" spans="1:13" ht="22.5" x14ac:dyDescent="0.45">
      <c r="A27" s="101"/>
      <c r="B27" s="304" t="s">
        <v>318</v>
      </c>
      <c r="C27" s="305"/>
      <c r="D27" s="215"/>
      <c r="E27" s="216"/>
      <c r="F27" s="104"/>
      <c r="G27" s="99"/>
      <c r="H27" s="99"/>
      <c r="I27" s="99"/>
      <c r="J27" s="99"/>
      <c r="K27" s="144"/>
    </row>
    <row r="28" spans="1:13" ht="22.5" x14ac:dyDescent="0.45">
      <c r="A28" s="101"/>
      <c r="B28" s="209" t="s">
        <v>240</v>
      </c>
      <c r="C28" s="210" t="s">
        <v>204</v>
      </c>
      <c r="D28" s="215">
        <v>0</v>
      </c>
      <c r="E28" s="216" t="s">
        <v>154</v>
      </c>
      <c r="F28" s="104">
        <v>0</v>
      </c>
      <c r="G28" s="99">
        <f>D28*F28</f>
        <v>0</v>
      </c>
      <c r="H28" s="99">
        <v>0</v>
      </c>
      <c r="I28" s="99">
        <f>D28*H28</f>
        <v>0</v>
      </c>
      <c r="J28" s="99">
        <f>G28+I28</f>
        <v>0</v>
      </c>
      <c r="K28" s="144"/>
    </row>
    <row r="29" spans="1:13" ht="22.5" x14ac:dyDescent="0.45">
      <c r="A29" s="101"/>
      <c r="B29" s="203" t="s">
        <v>240</v>
      </c>
      <c r="C29" s="173" t="s">
        <v>205</v>
      </c>
      <c r="D29" s="215">
        <v>0</v>
      </c>
      <c r="E29" s="216" t="s">
        <v>154</v>
      </c>
      <c r="F29" s="104">
        <v>0</v>
      </c>
      <c r="G29" s="99">
        <f t="shared" ref="G29:G40" si="6">D29*F29</f>
        <v>0</v>
      </c>
      <c r="H29" s="99">
        <v>0</v>
      </c>
      <c r="I29" s="99">
        <f t="shared" ref="I29:I40" si="7">D29*H29</f>
        <v>0</v>
      </c>
      <c r="J29" s="99">
        <f t="shared" ref="J29:J41" si="8">G29+I29</f>
        <v>0</v>
      </c>
      <c r="K29" s="144"/>
    </row>
    <row r="30" spans="1:13" ht="22.5" x14ac:dyDescent="0.45">
      <c r="A30" s="101"/>
      <c r="B30" s="203" t="s">
        <v>240</v>
      </c>
      <c r="C30" s="190" t="s">
        <v>282</v>
      </c>
      <c r="D30" s="215">
        <v>0</v>
      </c>
      <c r="E30" s="216" t="s">
        <v>154</v>
      </c>
      <c r="F30" s="104">
        <v>0</v>
      </c>
      <c r="G30" s="99">
        <f t="shared" si="6"/>
        <v>0</v>
      </c>
      <c r="H30" s="99">
        <v>0</v>
      </c>
      <c r="I30" s="99">
        <f t="shared" si="7"/>
        <v>0</v>
      </c>
      <c r="J30" s="99">
        <f t="shared" si="8"/>
        <v>0</v>
      </c>
      <c r="K30" s="144"/>
    </row>
    <row r="31" spans="1:13" ht="22.5" x14ac:dyDescent="0.45">
      <c r="A31" s="101"/>
      <c r="B31" s="203" t="s">
        <v>240</v>
      </c>
      <c r="C31" s="190" t="s">
        <v>283</v>
      </c>
      <c r="D31" s="215">
        <v>0</v>
      </c>
      <c r="E31" s="216" t="s">
        <v>154</v>
      </c>
      <c r="F31" s="104">
        <v>0</v>
      </c>
      <c r="G31" s="99">
        <f t="shared" si="6"/>
        <v>0</v>
      </c>
      <c r="H31" s="99">
        <v>0</v>
      </c>
      <c r="I31" s="99">
        <f t="shared" si="7"/>
        <v>0</v>
      </c>
      <c r="J31" s="99">
        <f t="shared" si="8"/>
        <v>0</v>
      </c>
      <c r="K31" s="144"/>
    </row>
    <row r="32" spans="1:13" ht="22.5" x14ac:dyDescent="0.45">
      <c r="A32" s="101"/>
      <c r="B32" s="203" t="s">
        <v>240</v>
      </c>
      <c r="C32" s="173" t="s">
        <v>206</v>
      </c>
      <c r="D32" s="215">
        <v>0</v>
      </c>
      <c r="E32" s="216" t="s">
        <v>154</v>
      </c>
      <c r="F32" s="104">
        <v>0</v>
      </c>
      <c r="G32" s="99">
        <f t="shared" si="6"/>
        <v>0</v>
      </c>
      <c r="H32" s="99">
        <v>0</v>
      </c>
      <c r="I32" s="99">
        <f t="shared" si="7"/>
        <v>0</v>
      </c>
      <c r="J32" s="99">
        <f t="shared" si="8"/>
        <v>0</v>
      </c>
      <c r="K32" s="144"/>
    </row>
    <row r="33" spans="1:13" ht="22.5" x14ac:dyDescent="0.45">
      <c r="A33" s="101"/>
      <c r="B33" s="203" t="s">
        <v>240</v>
      </c>
      <c r="C33" s="204" t="s">
        <v>207</v>
      </c>
      <c r="D33" s="215">
        <v>0</v>
      </c>
      <c r="E33" s="216" t="s">
        <v>154</v>
      </c>
      <c r="F33" s="104">
        <v>0</v>
      </c>
      <c r="G33" s="99">
        <f t="shared" si="6"/>
        <v>0</v>
      </c>
      <c r="H33" s="99">
        <v>0</v>
      </c>
      <c r="I33" s="99">
        <f t="shared" si="7"/>
        <v>0</v>
      </c>
      <c r="J33" s="99">
        <f t="shared" si="8"/>
        <v>0</v>
      </c>
      <c r="K33" s="144"/>
    </row>
    <row r="34" spans="1:13" ht="22.5" x14ac:dyDescent="0.45">
      <c r="A34" s="101"/>
      <c r="B34" s="211"/>
      <c r="C34" s="173" t="s">
        <v>284</v>
      </c>
      <c r="D34" s="215"/>
      <c r="E34" s="216"/>
      <c r="F34" s="104"/>
      <c r="G34" s="99"/>
      <c r="H34" s="99"/>
      <c r="I34" s="99"/>
      <c r="J34" s="99"/>
      <c r="K34" s="144"/>
    </row>
    <row r="35" spans="1:13" ht="22.5" x14ac:dyDescent="0.45">
      <c r="A35" s="101"/>
      <c r="B35" s="203" t="s">
        <v>240</v>
      </c>
      <c r="C35" s="204" t="s">
        <v>208</v>
      </c>
      <c r="D35" s="215">
        <v>0</v>
      </c>
      <c r="E35" s="216" t="s">
        <v>154</v>
      </c>
      <c r="F35" s="104">
        <v>0</v>
      </c>
      <c r="G35" s="99">
        <f t="shared" si="6"/>
        <v>0</v>
      </c>
      <c r="H35" s="99"/>
      <c r="I35" s="99">
        <f t="shared" si="7"/>
        <v>0</v>
      </c>
      <c r="J35" s="99">
        <f t="shared" si="8"/>
        <v>0</v>
      </c>
      <c r="K35" s="144"/>
    </row>
    <row r="36" spans="1:13" ht="22.5" x14ac:dyDescent="0.45">
      <c r="A36" s="101"/>
      <c r="B36" s="203" t="s">
        <v>240</v>
      </c>
      <c r="C36" s="190" t="s">
        <v>285</v>
      </c>
      <c r="D36" s="215">
        <v>0</v>
      </c>
      <c r="E36" s="216" t="s">
        <v>154</v>
      </c>
      <c r="F36" s="104">
        <v>0</v>
      </c>
      <c r="G36" s="99">
        <f t="shared" si="6"/>
        <v>0</v>
      </c>
      <c r="H36" s="99">
        <v>0</v>
      </c>
      <c r="I36" s="99">
        <f t="shared" si="7"/>
        <v>0</v>
      </c>
      <c r="J36" s="99">
        <f t="shared" si="8"/>
        <v>0</v>
      </c>
      <c r="K36" s="144"/>
    </row>
    <row r="37" spans="1:13" ht="22.5" x14ac:dyDescent="0.45">
      <c r="A37" s="101"/>
      <c r="B37" s="203"/>
      <c r="C37" s="190" t="s">
        <v>286</v>
      </c>
      <c r="D37" s="215"/>
      <c r="E37" s="216"/>
      <c r="F37" s="104"/>
      <c r="G37" s="99"/>
      <c r="H37" s="99"/>
      <c r="I37" s="99"/>
      <c r="J37" s="99"/>
      <c r="K37" s="144"/>
    </row>
    <row r="38" spans="1:13" ht="22.5" x14ac:dyDescent="0.45">
      <c r="A38" s="101"/>
      <c r="B38" s="203" t="s">
        <v>240</v>
      </c>
      <c r="C38" s="173" t="s">
        <v>209</v>
      </c>
      <c r="D38" s="102">
        <v>0</v>
      </c>
      <c r="E38" s="103" t="s">
        <v>154</v>
      </c>
      <c r="F38" s="104">
        <v>0</v>
      </c>
      <c r="G38" s="99">
        <f t="shared" si="6"/>
        <v>0</v>
      </c>
      <c r="H38" s="99">
        <v>0</v>
      </c>
      <c r="I38" s="99">
        <f t="shared" si="7"/>
        <v>0</v>
      </c>
      <c r="J38" s="99">
        <f t="shared" si="8"/>
        <v>0</v>
      </c>
      <c r="K38" s="144"/>
    </row>
    <row r="39" spans="1:13" ht="22.5" x14ac:dyDescent="0.45">
      <c r="A39" s="101"/>
      <c r="B39" s="203" t="s">
        <v>240</v>
      </c>
      <c r="C39" s="173" t="s">
        <v>210</v>
      </c>
      <c r="D39" s="102">
        <v>0</v>
      </c>
      <c r="E39" s="103" t="s">
        <v>156</v>
      </c>
      <c r="F39" s="104">
        <v>0</v>
      </c>
      <c r="G39" s="99">
        <f t="shared" si="6"/>
        <v>0</v>
      </c>
      <c r="H39" s="99">
        <v>0</v>
      </c>
      <c r="I39" s="99">
        <f t="shared" si="7"/>
        <v>0</v>
      </c>
      <c r="J39" s="99">
        <f t="shared" si="8"/>
        <v>0</v>
      </c>
      <c r="K39" s="144"/>
    </row>
    <row r="40" spans="1:13" ht="22.5" x14ac:dyDescent="0.45">
      <c r="A40" s="101"/>
      <c r="B40" s="203" t="s">
        <v>240</v>
      </c>
      <c r="C40" s="190" t="s">
        <v>211</v>
      </c>
      <c r="D40" s="215">
        <v>0</v>
      </c>
      <c r="E40" s="216" t="s">
        <v>154</v>
      </c>
      <c r="F40" s="104">
        <v>0</v>
      </c>
      <c r="G40" s="99">
        <f t="shared" si="6"/>
        <v>0</v>
      </c>
      <c r="H40" s="99">
        <v>0</v>
      </c>
      <c r="I40" s="99">
        <f t="shared" si="7"/>
        <v>0</v>
      </c>
      <c r="J40" s="99">
        <f t="shared" si="8"/>
        <v>0</v>
      </c>
      <c r="K40" s="144"/>
    </row>
    <row r="41" spans="1:13" ht="22.5" x14ac:dyDescent="0.45">
      <c r="A41" s="101"/>
      <c r="B41" s="302" t="s">
        <v>186</v>
      </c>
      <c r="C41" s="303"/>
      <c r="D41" s="102"/>
      <c r="E41" s="103"/>
      <c r="F41" s="104"/>
      <c r="G41" s="99">
        <f>SUM(G28:G40)</f>
        <v>0</v>
      </c>
      <c r="H41" s="99"/>
      <c r="I41" s="99">
        <f>SUM(I28:I40)</f>
        <v>0</v>
      </c>
      <c r="J41" s="99">
        <f t="shared" si="8"/>
        <v>0</v>
      </c>
      <c r="K41" s="144"/>
      <c r="M41" s="86"/>
    </row>
    <row r="42" spans="1:13" ht="22.5" x14ac:dyDescent="0.45">
      <c r="A42" s="101"/>
      <c r="B42" s="300" t="s">
        <v>212</v>
      </c>
      <c r="C42" s="301"/>
      <c r="D42" s="215"/>
      <c r="E42" s="216"/>
      <c r="F42" s="104"/>
      <c r="G42" s="99"/>
      <c r="H42" s="99"/>
      <c r="I42" s="162"/>
      <c r="J42" s="162"/>
      <c r="K42" s="144"/>
    </row>
    <row r="43" spans="1:13" ht="22.5" x14ac:dyDescent="0.45">
      <c r="A43" s="101"/>
      <c r="B43" s="221" t="s">
        <v>240</v>
      </c>
      <c r="C43" s="173" t="s">
        <v>287</v>
      </c>
      <c r="D43" s="102">
        <v>0</v>
      </c>
      <c r="E43" s="103" t="s">
        <v>154</v>
      </c>
      <c r="F43" s="104">
        <v>0</v>
      </c>
      <c r="G43" s="99">
        <f>D43*F43</f>
        <v>0</v>
      </c>
      <c r="H43" s="99">
        <v>0</v>
      </c>
      <c r="I43" s="99">
        <f>D43*H43</f>
        <v>0</v>
      </c>
      <c r="J43" s="99">
        <f>G43+I43</f>
        <v>0</v>
      </c>
      <c r="K43" s="144"/>
    </row>
    <row r="44" spans="1:13" ht="22.5" x14ac:dyDescent="0.45">
      <c r="A44" s="101"/>
      <c r="B44" s="221" t="s">
        <v>240</v>
      </c>
      <c r="C44" s="190" t="s">
        <v>288</v>
      </c>
      <c r="D44" s="102">
        <v>0</v>
      </c>
      <c r="E44" s="103" t="s">
        <v>154</v>
      </c>
      <c r="F44" s="104">
        <v>0</v>
      </c>
      <c r="G44" s="99">
        <f t="shared" ref="G44:G52" si="9">D44*F44</f>
        <v>0</v>
      </c>
      <c r="H44" s="99">
        <v>0</v>
      </c>
      <c r="I44" s="99">
        <f t="shared" ref="I44:I52" si="10">D44*H44</f>
        <v>0</v>
      </c>
      <c r="J44" s="99">
        <f t="shared" ref="J44:J53" si="11">G44+I44</f>
        <v>0</v>
      </c>
      <c r="K44" s="144"/>
    </row>
    <row r="45" spans="1:13" ht="22.5" x14ac:dyDescent="0.45">
      <c r="A45" s="101"/>
      <c r="B45" s="221" t="s">
        <v>240</v>
      </c>
      <c r="C45" s="190" t="s">
        <v>213</v>
      </c>
      <c r="D45" s="102">
        <v>0</v>
      </c>
      <c r="E45" s="103" t="s">
        <v>154</v>
      </c>
      <c r="F45" s="104">
        <v>0</v>
      </c>
      <c r="G45" s="99">
        <f t="shared" si="9"/>
        <v>0</v>
      </c>
      <c r="H45" s="99">
        <v>0</v>
      </c>
      <c r="I45" s="99">
        <f t="shared" si="10"/>
        <v>0</v>
      </c>
      <c r="J45" s="99">
        <f t="shared" si="11"/>
        <v>0</v>
      </c>
      <c r="K45" s="144"/>
    </row>
    <row r="46" spans="1:13" ht="22.5" x14ac:dyDescent="0.45">
      <c r="A46" s="101"/>
      <c r="B46" s="221" t="s">
        <v>240</v>
      </c>
      <c r="C46" s="190" t="s">
        <v>214</v>
      </c>
      <c r="D46" s="102">
        <v>0</v>
      </c>
      <c r="E46" s="103" t="s">
        <v>154</v>
      </c>
      <c r="F46" s="104">
        <v>0</v>
      </c>
      <c r="G46" s="99">
        <f t="shared" si="9"/>
        <v>0</v>
      </c>
      <c r="H46" s="99">
        <v>0</v>
      </c>
      <c r="I46" s="99">
        <f t="shared" si="10"/>
        <v>0</v>
      </c>
      <c r="J46" s="99">
        <f t="shared" si="11"/>
        <v>0</v>
      </c>
      <c r="K46" s="144"/>
    </row>
    <row r="47" spans="1:13" ht="22.5" x14ac:dyDescent="0.45">
      <c r="A47" s="101"/>
      <c r="B47" s="221" t="s">
        <v>240</v>
      </c>
      <c r="C47" s="173" t="s">
        <v>289</v>
      </c>
      <c r="D47" s="215">
        <v>0</v>
      </c>
      <c r="E47" s="216" t="s">
        <v>154</v>
      </c>
      <c r="F47" s="104">
        <v>0</v>
      </c>
      <c r="G47" s="99">
        <f t="shared" si="9"/>
        <v>0</v>
      </c>
      <c r="H47" s="99">
        <v>0</v>
      </c>
      <c r="I47" s="99">
        <f t="shared" si="10"/>
        <v>0</v>
      </c>
      <c r="J47" s="99">
        <f t="shared" si="11"/>
        <v>0</v>
      </c>
      <c r="K47" s="144"/>
    </row>
    <row r="48" spans="1:13" ht="22.5" x14ac:dyDescent="0.45">
      <c r="A48" s="101"/>
      <c r="B48" s="221"/>
      <c r="C48" s="210" t="s">
        <v>290</v>
      </c>
      <c r="D48" s="215"/>
      <c r="E48" s="216"/>
      <c r="F48" s="104"/>
      <c r="G48" s="99"/>
      <c r="H48" s="99"/>
      <c r="I48" s="99"/>
      <c r="J48" s="99"/>
      <c r="K48" s="144"/>
    </row>
    <row r="49" spans="1:13" ht="22.5" x14ac:dyDescent="0.45">
      <c r="A49" s="101"/>
      <c r="B49" s="221"/>
      <c r="C49" s="173" t="s">
        <v>291</v>
      </c>
      <c r="D49" s="215"/>
      <c r="E49" s="216"/>
      <c r="F49" s="104"/>
      <c r="G49" s="99"/>
      <c r="H49" s="99"/>
      <c r="I49" s="99"/>
      <c r="J49" s="99"/>
      <c r="K49" s="144"/>
    </row>
    <row r="50" spans="1:13" ht="22.5" x14ac:dyDescent="0.45">
      <c r="A50" s="101"/>
      <c r="B50" s="221"/>
      <c r="C50" s="190" t="s">
        <v>292</v>
      </c>
      <c r="D50" s="215"/>
      <c r="E50" s="216"/>
      <c r="F50" s="104"/>
      <c r="G50" s="99"/>
      <c r="H50" s="99"/>
      <c r="I50" s="99"/>
      <c r="J50" s="99"/>
      <c r="K50" s="144"/>
    </row>
    <row r="51" spans="1:13" ht="22.5" x14ac:dyDescent="0.45">
      <c r="A51" s="101"/>
      <c r="B51" s="221"/>
      <c r="C51" s="190" t="s">
        <v>215</v>
      </c>
      <c r="D51" s="215"/>
      <c r="E51" s="216"/>
      <c r="F51" s="104"/>
      <c r="G51" s="99"/>
      <c r="H51" s="99"/>
      <c r="I51" s="99"/>
      <c r="J51" s="99"/>
      <c r="K51" s="144" t="s">
        <v>151</v>
      </c>
    </row>
    <row r="52" spans="1:13" ht="22.5" x14ac:dyDescent="0.45">
      <c r="A52" s="101"/>
      <c r="B52" s="221" t="s">
        <v>240</v>
      </c>
      <c r="C52" s="173" t="s">
        <v>293</v>
      </c>
      <c r="D52" s="215">
        <v>0</v>
      </c>
      <c r="E52" s="216" t="s">
        <v>154</v>
      </c>
      <c r="F52" s="104">
        <v>0</v>
      </c>
      <c r="G52" s="99">
        <f t="shared" si="9"/>
        <v>0</v>
      </c>
      <c r="H52" s="99">
        <v>0</v>
      </c>
      <c r="I52" s="99">
        <f t="shared" si="10"/>
        <v>0</v>
      </c>
      <c r="J52" s="99">
        <f t="shared" si="11"/>
        <v>0</v>
      </c>
      <c r="K52" s="144" t="s">
        <v>149</v>
      </c>
    </row>
    <row r="53" spans="1:13" ht="22.5" x14ac:dyDescent="0.45">
      <c r="A53" s="101"/>
      <c r="B53" s="302" t="s">
        <v>187</v>
      </c>
      <c r="C53" s="303"/>
      <c r="D53" s="102"/>
      <c r="E53" s="103"/>
      <c r="F53" s="104"/>
      <c r="G53" s="99">
        <f>SUM(G43:G52)</f>
        <v>0</v>
      </c>
      <c r="H53" s="99"/>
      <c r="I53" s="99">
        <f>SUM(I43:I52)</f>
        <v>0</v>
      </c>
      <c r="J53" s="99">
        <f t="shared" si="11"/>
        <v>0</v>
      </c>
      <c r="K53" s="144"/>
      <c r="M53" s="86"/>
    </row>
    <row r="54" spans="1:13" ht="22.5" x14ac:dyDescent="0.45">
      <c r="A54" s="101"/>
      <c r="B54" s="263" t="s">
        <v>184</v>
      </c>
      <c r="C54" s="264"/>
      <c r="D54" s="102"/>
      <c r="E54" s="103"/>
      <c r="F54" s="104"/>
      <c r="G54" s="99"/>
      <c r="H54" s="99"/>
      <c r="I54" s="99"/>
      <c r="J54" s="99"/>
      <c r="K54" s="144"/>
    </row>
    <row r="55" spans="1:13" ht="22.5" x14ac:dyDescent="0.45">
      <c r="A55" s="101"/>
      <c r="B55" s="168"/>
      <c r="C55" s="169" t="s">
        <v>157</v>
      </c>
      <c r="D55" s="102"/>
      <c r="E55" s="103"/>
      <c r="F55" s="104"/>
      <c r="G55" s="99"/>
      <c r="H55" s="99"/>
      <c r="I55" s="99"/>
      <c r="J55" s="99"/>
      <c r="K55" s="144"/>
    </row>
    <row r="56" spans="1:13" ht="22.5" x14ac:dyDescent="0.45">
      <c r="A56" s="101"/>
      <c r="B56" s="142"/>
      <c r="C56" s="173" t="s">
        <v>216</v>
      </c>
      <c r="D56" s="102">
        <v>0</v>
      </c>
      <c r="E56" s="103" t="s">
        <v>42</v>
      </c>
      <c r="F56" s="104">
        <v>0</v>
      </c>
      <c r="G56" s="99">
        <f>D56*F56</f>
        <v>0</v>
      </c>
      <c r="H56" s="99">
        <v>0</v>
      </c>
      <c r="I56" s="99">
        <f>D56*H56</f>
        <v>0</v>
      </c>
      <c r="J56" s="99">
        <f>G56+I56</f>
        <v>0</v>
      </c>
      <c r="K56" s="185"/>
    </row>
    <row r="57" spans="1:13" ht="22.5" x14ac:dyDescent="0.45">
      <c r="A57" s="101"/>
      <c r="B57" s="142"/>
      <c r="C57" s="173" t="s">
        <v>158</v>
      </c>
      <c r="D57" s="102">
        <v>0</v>
      </c>
      <c r="E57" s="103" t="s">
        <v>42</v>
      </c>
      <c r="F57" s="104">
        <v>0</v>
      </c>
      <c r="G57" s="99">
        <f t="shared" ref="G57:G74" si="12">D57*F57</f>
        <v>0</v>
      </c>
      <c r="H57" s="99">
        <v>0</v>
      </c>
      <c r="I57" s="99">
        <f t="shared" ref="I57:I74" si="13">D57*H57</f>
        <v>0</v>
      </c>
      <c r="J57" s="99">
        <f t="shared" ref="J57:J75" si="14">G57+I57</f>
        <v>0</v>
      </c>
      <c r="K57" s="185"/>
    </row>
    <row r="58" spans="1:13" ht="21.75" x14ac:dyDescent="0.45">
      <c r="A58" s="101"/>
      <c r="B58" s="168"/>
      <c r="C58" s="173" t="s">
        <v>159</v>
      </c>
      <c r="D58" s="102">
        <v>0</v>
      </c>
      <c r="E58" s="103" t="s">
        <v>42</v>
      </c>
      <c r="F58" s="104">
        <v>0</v>
      </c>
      <c r="G58" s="99">
        <f t="shared" si="12"/>
        <v>0</v>
      </c>
      <c r="H58" s="99">
        <v>0</v>
      </c>
      <c r="I58" s="99">
        <f t="shared" si="13"/>
        <v>0</v>
      </c>
      <c r="J58" s="99">
        <f t="shared" si="14"/>
        <v>0</v>
      </c>
      <c r="K58" s="185"/>
    </row>
    <row r="59" spans="1:13" ht="21.75" x14ac:dyDescent="0.45">
      <c r="A59" s="101"/>
      <c r="B59" s="168"/>
      <c r="C59" s="173" t="s">
        <v>160</v>
      </c>
      <c r="D59" s="102">
        <v>0</v>
      </c>
      <c r="E59" s="103" t="s">
        <v>42</v>
      </c>
      <c r="F59" s="104">
        <v>0</v>
      </c>
      <c r="G59" s="99">
        <f t="shared" si="12"/>
        <v>0</v>
      </c>
      <c r="H59" s="99">
        <v>0</v>
      </c>
      <c r="I59" s="99">
        <f t="shared" si="13"/>
        <v>0</v>
      </c>
      <c r="J59" s="99">
        <f t="shared" si="14"/>
        <v>0</v>
      </c>
      <c r="K59" s="185"/>
    </row>
    <row r="60" spans="1:13" ht="21.75" x14ac:dyDescent="0.45">
      <c r="A60" s="101"/>
      <c r="B60" s="168"/>
      <c r="C60" s="173" t="s">
        <v>161</v>
      </c>
      <c r="D60" s="102">
        <v>0</v>
      </c>
      <c r="E60" s="103" t="s">
        <v>42</v>
      </c>
      <c r="F60" s="104">
        <v>0</v>
      </c>
      <c r="G60" s="99">
        <f t="shared" si="12"/>
        <v>0</v>
      </c>
      <c r="H60" s="99">
        <v>0</v>
      </c>
      <c r="I60" s="99">
        <f t="shared" si="13"/>
        <v>0</v>
      </c>
      <c r="J60" s="99">
        <f t="shared" si="14"/>
        <v>0</v>
      </c>
      <c r="K60" s="185"/>
    </row>
    <row r="61" spans="1:13" ht="21.75" x14ac:dyDescent="0.45">
      <c r="A61" s="101"/>
      <c r="B61" s="168"/>
      <c r="C61" s="173" t="s">
        <v>162</v>
      </c>
      <c r="D61" s="102">
        <v>0</v>
      </c>
      <c r="E61" s="103" t="s">
        <v>42</v>
      </c>
      <c r="F61" s="104">
        <v>0</v>
      </c>
      <c r="G61" s="99">
        <f t="shared" si="12"/>
        <v>0</v>
      </c>
      <c r="H61" s="99">
        <v>0</v>
      </c>
      <c r="I61" s="99">
        <f t="shared" si="13"/>
        <v>0</v>
      </c>
      <c r="J61" s="99">
        <f t="shared" si="14"/>
        <v>0</v>
      </c>
      <c r="K61" s="185"/>
    </row>
    <row r="62" spans="1:13" ht="21.75" x14ac:dyDescent="0.45">
      <c r="A62" s="101"/>
      <c r="B62" s="168"/>
      <c r="C62" s="173" t="s">
        <v>163</v>
      </c>
      <c r="D62" s="102">
        <v>0</v>
      </c>
      <c r="E62" s="103" t="s">
        <v>42</v>
      </c>
      <c r="F62" s="104">
        <v>0</v>
      </c>
      <c r="G62" s="99">
        <f t="shared" si="12"/>
        <v>0</v>
      </c>
      <c r="H62" s="99">
        <v>0</v>
      </c>
      <c r="I62" s="99">
        <f t="shared" si="13"/>
        <v>0</v>
      </c>
      <c r="J62" s="99">
        <f t="shared" si="14"/>
        <v>0</v>
      </c>
      <c r="K62" s="185"/>
    </row>
    <row r="63" spans="1:13" ht="21.75" x14ac:dyDescent="0.45">
      <c r="A63" s="101"/>
      <c r="B63" s="168"/>
      <c r="C63" s="173" t="s">
        <v>217</v>
      </c>
      <c r="D63" s="102"/>
      <c r="E63" s="103"/>
      <c r="F63" s="104"/>
      <c r="G63" s="99"/>
      <c r="H63" s="99"/>
      <c r="I63" s="99"/>
      <c r="J63" s="99"/>
      <c r="K63" s="185"/>
    </row>
    <row r="64" spans="1:13" ht="21.75" x14ac:dyDescent="0.45">
      <c r="A64" s="101"/>
      <c r="B64" s="168"/>
      <c r="C64" s="173" t="s">
        <v>164</v>
      </c>
      <c r="D64" s="102">
        <v>0</v>
      </c>
      <c r="E64" s="103" t="s">
        <v>42</v>
      </c>
      <c r="F64" s="104">
        <v>0</v>
      </c>
      <c r="G64" s="99">
        <f t="shared" si="12"/>
        <v>0</v>
      </c>
      <c r="H64" s="99">
        <v>0</v>
      </c>
      <c r="I64" s="99">
        <f t="shared" si="13"/>
        <v>0</v>
      </c>
      <c r="J64" s="99">
        <f t="shared" si="14"/>
        <v>0</v>
      </c>
      <c r="K64" s="185"/>
    </row>
    <row r="65" spans="1:13" ht="21.75" x14ac:dyDescent="0.45">
      <c r="A65" s="101"/>
      <c r="B65" s="168"/>
      <c r="C65" s="173" t="s">
        <v>165</v>
      </c>
      <c r="D65" s="102">
        <v>0</v>
      </c>
      <c r="E65" s="103" t="s">
        <v>42</v>
      </c>
      <c r="F65" s="104">
        <v>0</v>
      </c>
      <c r="G65" s="99">
        <f t="shared" si="12"/>
        <v>0</v>
      </c>
      <c r="H65" s="99">
        <v>0</v>
      </c>
      <c r="I65" s="99">
        <f t="shared" si="13"/>
        <v>0</v>
      </c>
      <c r="J65" s="99">
        <f t="shared" si="14"/>
        <v>0</v>
      </c>
      <c r="K65" s="185"/>
    </row>
    <row r="66" spans="1:13" ht="21.75" x14ac:dyDescent="0.45">
      <c r="A66" s="101"/>
      <c r="B66" s="168"/>
      <c r="C66" s="173" t="s">
        <v>166</v>
      </c>
      <c r="D66" s="102">
        <v>0</v>
      </c>
      <c r="E66" s="103" t="s">
        <v>42</v>
      </c>
      <c r="F66" s="104">
        <v>0</v>
      </c>
      <c r="G66" s="99">
        <f t="shared" si="12"/>
        <v>0</v>
      </c>
      <c r="H66" s="99">
        <v>0</v>
      </c>
      <c r="I66" s="99">
        <f t="shared" si="13"/>
        <v>0</v>
      </c>
      <c r="J66" s="99">
        <f t="shared" si="14"/>
        <v>0</v>
      </c>
      <c r="K66" s="185"/>
    </row>
    <row r="67" spans="1:13" ht="21.75" x14ac:dyDescent="0.45">
      <c r="A67" s="101"/>
      <c r="B67" s="168"/>
      <c r="C67" s="173" t="s">
        <v>167</v>
      </c>
      <c r="D67" s="102">
        <v>0</v>
      </c>
      <c r="E67" s="103" t="s">
        <v>42</v>
      </c>
      <c r="F67" s="104">
        <v>0</v>
      </c>
      <c r="G67" s="99">
        <f t="shared" si="12"/>
        <v>0</v>
      </c>
      <c r="H67" s="99">
        <v>0</v>
      </c>
      <c r="I67" s="99">
        <f t="shared" si="13"/>
        <v>0</v>
      </c>
      <c r="J67" s="99">
        <f t="shared" si="14"/>
        <v>0</v>
      </c>
      <c r="K67" s="185"/>
    </row>
    <row r="68" spans="1:13" ht="21.75" x14ac:dyDescent="0.45">
      <c r="A68" s="101"/>
      <c r="B68" s="168"/>
      <c r="C68" s="173" t="s">
        <v>168</v>
      </c>
      <c r="D68" s="102">
        <v>0</v>
      </c>
      <c r="E68" s="103" t="s">
        <v>42</v>
      </c>
      <c r="F68" s="104">
        <v>0</v>
      </c>
      <c r="G68" s="99">
        <f t="shared" si="12"/>
        <v>0</v>
      </c>
      <c r="H68" s="99">
        <v>0</v>
      </c>
      <c r="I68" s="99">
        <f t="shared" si="13"/>
        <v>0</v>
      </c>
      <c r="J68" s="99">
        <f t="shared" si="14"/>
        <v>0</v>
      </c>
      <c r="K68" s="185"/>
    </row>
    <row r="69" spans="1:13" ht="21.75" x14ac:dyDescent="0.45">
      <c r="A69" s="101"/>
      <c r="B69" s="168"/>
      <c r="C69" s="173" t="s">
        <v>169</v>
      </c>
      <c r="D69" s="102">
        <v>0</v>
      </c>
      <c r="E69" s="103" t="s">
        <v>42</v>
      </c>
      <c r="F69" s="104">
        <v>0</v>
      </c>
      <c r="G69" s="99">
        <f t="shared" si="12"/>
        <v>0</v>
      </c>
      <c r="H69" s="99">
        <v>0</v>
      </c>
      <c r="I69" s="99">
        <f t="shared" si="13"/>
        <v>0</v>
      </c>
      <c r="J69" s="99">
        <f t="shared" si="14"/>
        <v>0</v>
      </c>
      <c r="K69" s="185"/>
    </row>
    <row r="70" spans="1:13" ht="21.75" x14ac:dyDescent="0.45">
      <c r="A70" s="101"/>
      <c r="B70" s="168"/>
      <c r="C70" s="173" t="s">
        <v>170</v>
      </c>
      <c r="D70" s="102">
        <v>0</v>
      </c>
      <c r="E70" s="103" t="s">
        <v>42</v>
      </c>
      <c r="F70" s="104">
        <v>0</v>
      </c>
      <c r="G70" s="99">
        <f t="shared" si="12"/>
        <v>0</v>
      </c>
      <c r="H70" s="99">
        <v>0</v>
      </c>
      <c r="I70" s="99">
        <f t="shared" si="13"/>
        <v>0</v>
      </c>
      <c r="J70" s="99">
        <f t="shared" si="14"/>
        <v>0</v>
      </c>
      <c r="K70" s="185"/>
    </row>
    <row r="71" spans="1:13" ht="21.75" x14ac:dyDescent="0.45">
      <c r="A71" s="101"/>
      <c r="B71" s="168"/>
      <c r="C71" s="173" t="s">
        <v>171</v>
      </c>
      <c r="D71" s="102">
        <v>0</v>
      </c>
      <c r="E71" s="103" t="s">
        <v>42</v>
      </c>
      <c r="F71" s="104">
        <v>0</v>
      </c>
      <c r="G71" s="99">
        <f t="shared" si="12"/>
        <v>0</v>
      </c>
      <c r="H71" s="99">
        <v>0</v>
      </c>
      <c r="I71" s="99">
        <f t="shared" si="13"/>
        <v>0</v>
      </c>
      <c r="J71" s="99">
        <f t="shared" si="14"/>
        <v>0</v>
      </c>
      <c r="K71" s="185"/>
    </row>
    <row r="72" spans="1:13" ht="21.75" x14ac:dyDescent="0.45">
      <c r="A72" s="101"/>
      <c r="B72" s="168"/>
      <c r="C72" s="173" t="s">
        <v>172</v>
      </c>
      <c r="D72" s="102">
        <v>0</v>
      </c>
      <c r="E72" s="103" t="s">
        <v>42</v>
      </c>
      <c r="F72" s="104">
        <v>0</v>
      </c>
      <c r="G72" s="99">
        <f t="shared" si="12"/>
        <v>0</v>
      </c>
      <c r="H72" s="99">
        <v>0</v>
      </c>
      <c r="I72" s="99">
        <f t="shared" si="13"/>
        <v>0</v>
      </c>
      <c r="J72" s="99">
        <f t="shared" si="14"/>
        <v>0</v>
      </c>
      <c r="K72" s="185"/>
    </row>
    <row r="73" spans="1:13" ht="21.75" x14ac:dyDescent="0.45">
      <c r="A73" s="101"/>
      <c r="B73" s="168"/>
      <c r="C73" s="173" t="s">
        <v>173</v>
      </c>
      <c r="D73" s="102">
        <v>0</v>
      </c>
      <c r="E73" s="103" t="s">
        <v>42</v>
      </c>
      <c r="F73" s="104">
        <v>0</v>
      </c>
      <c r="G73" s="99">
        <f t="shared" si="12"/>
        <v>0</v>
      </c>
      <c r="H73" s="99">
        <v>0</v>
      </c>
      <c r="I73" s="99">
        <f t="shared" si="13"/>
        <v>0</v>
      </c>
      <c r="J73" s="99">
        <f t="shared" si="14"/>
        <v>0</v>
      </c>
      <c r="K73" s="185"/>
    </row>
    <row r="74" spans="1:13" ht="21.75" x14ac:dyDescent="0.45">
      <c r="A74" s="101"/>
      <c r="B74" s="168"/>
      <c r="C74" s="173" t="s">
        <v>174</v>
      </c>
      <c r="D74" s="102">
        <v>0</v>
      </c>
      <c r="E74" s="103" t="s">
        <v>42</v>
      </c>
      <c r="F74" s="104">
        <v>0</v>
      </c>
      <c r="G74" s="99">
        <f t="shared" si="12"/>
        <v>0</v>
      </c>
      <c r="H74" s="99">
        <v>0</v>
      </c>
      <c r="I74" s="99">
        <f t="shared" si="13"/>
        <v>0</v>
      </c>
      <c r="J74" s="99">
        <f t="shared" si="14"/>
        <v>0</v>
      </c>
      <c r="K74" s="185"/>
    </row>
    <row r="75" spans="1:13" ht="22.5" x14ac:dyDescent="0.45">
      <c r="A75" s="101"/>
      <c r="B75" s="302" t="s">
        <v>185</v>
      </c>
      <c r="C75" s="303"/>
      <c r="D75" s="102"/>
      <c r="E75" s="103"/>
      <c r="F75" s="104"/>
      <c r="G75" s="99">
        <f>SUM(G56:G74)</f>
        <v>0</v>
      </c>
      <c r="H75" s="99"/>
      <c r="I75" s="99">
        <f>SUM(I56:I74)</f>
        <v>0</v>
      </c>
      <c r="J75" s="99">
        <f t="shared" si="14"/>
        <v>0</v>
      </c>
      <c r="K75" s="144"/>
      <c r="M75" s="86"/>
    </row>
    <row r="76" spans="1:13" ht="22.5" x14ac:dyDescent="0.45">
      <c r="A76" s="101"/>
      <c r="B76" s="300" t="s">
        <v>319</v>
      </c>
      <c r="C76" s="301"/>
      <c r="D76" s="191"/>
      <c r="E76" s="192"/>
      <c r="F76" s="193"/>
      <c r="G76" s="194"/>
      <c r="H76" s="194"/>
      <c r="I76" s="194"/>
      <c r="J76" s="194"/>
      <c r="K76" s="144"/>
    </row>
    <row r="77" spans="1:13" ht="22.5" x14ac:dyDescent="0.45">
      <c r="A77" s="101"/>
      <c r="B77" s="203" t="s">
        <v>240</v>
      </c>
      <c r="C77" s="173" t="s">
        <v>294</v>
      </c>
      <c r="D77" s="215">
        <v>0</v>
      </c>
      <c r="E77" s="216" t="s">
        <v>154</v>
      </c>
      <c r="F77" s="104">
        <v>0</v>
      </c>
      <c r="G77" s="99">
        <f>D77*F77</f>
        <v>0</v>
      </c>
      <c r="H77" s="99">
        <v>0</v>
      </c>
      <c r="I77" s="99">
        <f>D77*H77</f>
        <v>0</v>
      </c>
      <c r="J77" s="99">
        <f>G77+I77</f>
        <v>0</v>
      </c>
      <c r="K77" s="144"/>
    </row>
    <row r="78" spans="1:13" ht="22.5" x14ac:dyDescent="0.45">
      <c r="A78" s="101"/>
      <c r="B78" s="203" t="s">
        <v>240</v>
      </c>
      <c r="C78" s="190" t="s">
        <v>295</v>
      </c>
      <c r="D78" s="215">
        <v>0</v>
      </c>
      <c r="E78" s="216" t="s">
        <v>154</v>
      </c>
      <c r="F78" s="104">
        <v>0</v>
      </c>
      <c r="G78" s="99">
        <f t="shared" ref="G78:G81" si="15">D78*F78</f>
        <v>0</v>
      </c>
      <c r="H78" s="99">
        <v>0</v>
      </c>
      <c r="I78" s="99">
        <f t="shared" ref="I78:I80" si="16">D78*H78</f>
        <v>0</v>
      </c>
      <c r="J78" s="99">
        <f t="shared" ref="J78:J81" si="17">G78+I78</f>
        <v>0</v>
      </c>
      <c r="K78" s="144"/>
    </row>
    <row r="79" spans="1:13" ht="22.5" x14ac:dyDescent="0.45">
      <c r="A79" s="101"/>
      <c r="B79" s="203" t="s">
        <v>240</v>
      </c>
      <c r="C79" s="190" t="s">
        <v>296</v>
      </c>
      <c r="D79" s="215">
        <v>0</v>
      </c>
      <c r="E79" s="216" t="s">
        <v>156</v>
      </c>
      <c r="F79" s="104">
        <v>0</v>
      </c>
      <c r="G79" s="99">
        <f t="shared" si="15"/>
        <v>0</v>
      </c>
      <c r="H79" s="99">
        <v>0</v>
      </c>
      <c r="I79" s="99">
        <f t="shared" si="16"/>
        <v>0</v>
      </c>
      <c r="J79" s="99">
        <f t="shared" si="17"/>
        <v>0</v>
      </c>
      <c r="K79" s="144"/>
    </row>
    <row r="80" spans="1:13" ht="22.5" x14ac:dyDescent="0.45">
      <c r="A80" s="101"/>
      <c r="B80" s="203" t="s">
        <v>240</v>
      </c>
      <c r="C80" s="190" t="s">
        <v>297</v>
      </c>
      <c r="D80" s="215">
        <v>0</v>
      </c>
      <c r="E80" s="216" t="s">
        <v>156</v>
      </c>
      <c r="F80" s="104">
        <v>0</v>
      </c>
      <c r="G80" s="99">
        <f t="shared" si="15"/>
        <v>0</v>
      </c>
      <c r="H80" s="99">
        <v>0</v>
      </c>
      <c r="I80" s="99">
        <f t="shared" si="16"/>
        <v>0</v>
      </c>
      <c r="J80" s="99">
        <f t="shared" si="17"/>
        <v>0</v>
      </c>
      <c r="K80" s="144"/>
    </row>
    <row r="81" spans="1:13" ht="22.5" x14ac:dyDescent="0.45">
      <c r="A81" s="101"/>
      <c r="B81" s="203" t="s">
        <v>240</v>
      </c>
      <c r="C81" s="190" t="s">
        <v>298</v>
      </c>
      <c r="D81" s="102">
        <v>0</v>
      </c>
      <c r="E81" s="103" t="s">
        <v>156</v>
      </c>
      <c r="F81" s="104">
        <v>0</v>
      </c>
      <c r="G81" s="99">
        <f t="shared" si="15"/>
        <v>0</v>
      </c>
      <c r="H81" s="99">
        <v>0</v>
      </c>
      <c r="I81" s="99">
        <v>0</v>
      </c>
      <c r="J81" s="99">
        <f t="shared" si="17"/>
        <v>0</v>
      </c>
      <c r="K81" s="144"/>
    </row>
    <row r="82" spans="1:13" ht="22.5" x14ac:dyDescent="0.45">
      <c r="A82" s="101"/>
      <c r="B82" s="302" t="s">
        <v>321</v>
      </c>
      <c r="C82" s="303"/>
      <c r="D82" s="102"/>
      <c r="E82" s="103"/>
      <c r="F82" s="104"/>
      <c r="G82" s="99">
        <f>SUM(G77:G81)</f>
        <v>0</v>
      </c>
      <c r="H82" s="99"/>
      <c r="I82" s="99">
        <f>SUM(I77:I81)</f>
        <v>0</v>
      </c>
      <c r="J82" s="99">
        <f>G82+I82</f>
        <v>0</v>
      </c>
      <c r="K82" s="144"/>
      <c r="M82" s="86"/>
    </row>
    <row r="83" spans="1:13" ht="22.5" x14ac:dyDescent="0.45">
      <c r="A83" s="101"/>
      <c r="B83" s="300" t="s">
        <v>320</v>
      </c>
      <c r="C83" s="301"/>
      <c r="D83" s="102"/>
      <c r="E83" s="103"/>
      <c r="F83" s="104"/>
      <c r="G83" s="99"/>
      <c r="H83" s="99"/>
      <c r="I83" s="99"/>
      <c r="J83" s="99"/>
      <c r="K83" s="144"/>
    </row>
    <row r="84" spans="1:13" ht="22.5" x14ac:dyDescent="0.45">
      <c r="A84" s="101"/>
      <c r="B84" s="203" t="s">
        <v>240</v>
      </c>
      <c r="C84" s="190" t="s">
        <v>299</v>
      </c>
      <c r="D84" s="215">
        <v>0</v>
      </c>
      <c r="E84" s="216" t="s">
        <v>42</v>
      </c>
      <c r="F84" s="104">
        <v>0</v>
      </c>
      <c r="G84" s="99">
        <f>D84*F84</f>
        <v>0</v>
      </c>
      <c r="H84" s="99">
        <v>0</v>
      </c>
      <c r="I84" s="99">
        <f>D84*H84</f>
        <v>0</v>
      </c>
      <c r="J84" s="99">
        <f>G84+I84</f>
        <v>0</v>
      </c>
      <c r="K84" s="144"/>
    </row>
    <row r="85" spans="1:13" ht="22.5" x14ac:dyDescent="0.45">
      <c r="A85" s="101"/>
      <c r="B85" s="203" t="s">
        <v>240</v>
      </c>
      <c r="C85" s="190" t="s">
        <v>300</v>
      </c>
      <c r="D85" s="102">
        <v>0</v>
      </c>
      <c r="E85" s="103" t="s">
        <v>42</v>
      </c>
      <c r="F85" s="104">
        <v>0</v>
      </c>
      <c r="G85" s="99">
        <f t="shared" ref="G85:G102" si="18">D85*F85</f>
        <v>0</v>
      </c>
      <c r="H85" s="99">
        <v>0</v>
      </c>
      <c r="I85" s="99">
        <f t="shared" ref="I85:I102" si="19">D85*H85</f>
        <v>0</v>
      </c>
      <c r="J85" s="99">
        <f t="shared" ref="J85:J103" si="20">G85+I85</f>
        <v>0</v>
      </c>
      <c r="K85" s="144"/>
    </row>
    <row r="86" spans="1:13" ht="22.5" x14ac:dyDescent="0.45">
      <c r="A86" s="101"/>
      <c r="B86" s="203" t="s">
        <v>240</v>
      </c>
      <c r="C86" s="173" t="s">
        <v>301</v>
      </c>
      <c r="D86" s="102">
        <v>0</v>
      </c>
      <c r="E86" s="103" t="s">
        <v>42</v>
      </c>
      <c r="F86" s="104">
        <v>0</v>
      </c>
      <c r="G86" s="99">
        <f t="shared" si="18"/>
        <v>0</v>
      </c>
      <c r="H86" s="99">
        <v>0</v>
      </c>
      <c r="I86" s="99">
        <f t="shared" si="19"/>
        <v>0</v>
      </c>
      <c r="J86" s="99">
        <f t="shared" si="20"/>
        <v>0</v>
      </c>
      <c r="K86" s="144"/>
    </row>
    <row r="87" spans="1:13" ht="22.5" x14ac:dyDescent="0.45">
      <c r="A87" s="101"/>
      <c r="B87" s="203"/>
      <c r="C87" s="190" t="s">
        <v>302</v>
      </c>
      <c r="D87" s="102"/>
      <c r="E87" s="103"/>
      <c r="F87" s="104"/>
      <c r="G87" s="99"/>
      <c r="H87" s="99"/>
      <c r="I87" s="99"/>
      <c r="J87" s="99"/>
      <c r="K87" s="144"/>
    </row>
    <row r="88" spans="1:13" ht="22.5" x14ac:dyDescent="0.45">
      <c r="A88" s="101"/>
      <c r="B88" s="203" t="s">
        <v>240</v>
      </c>
      <c r="C88" s="190" t="s">
        <v>303</v>
      </c>
      <c r="D88" s="102">
        <v>0</v>
      </c>
      <c r="E88" s="103" t="s">
        <v>42</v>
      </c>
      <c r="F88" s="104">
        <v>0</v>
      </c>
      <c r="G88" s="99">
        <f t="shared" si="18"/>
        <v>0</v>
      </c>
      <c r="H88" s="99">
        <v>0</v>
      </c>
      <c r="I88" s="99">
        <f t="shared" si="19"/>
        <v>0</v>
      </c>
      <c r="J88" s="99">
        <f t="shared" si="20"/>
        <v>0</v>
      </c>
      <c r="K88" s="144"/>
    </row>
    <row r="89" spans="1:13" ht="22.5" x14ac:dyDescent="0.45">
      <c r="A89" s="101"/>
      <c r="B89" s="203" t="s">
        <v>240</v>
      </c>
      <c r="C89" s="190" t="s">
        <v>304</v>
      </c>
      <c r="D89" s="102">
        <v>0</v>
      </c>
      <c r="E89" s="103" t="s">
        <v>42</v>
      </c>
      <c r="F89" s="104">
        <v>0</v>
      </c>
      <c r="G89" s="99">
        <f t="shared" si="18"/>
        <v>0</v>
      </c>
      <c r="H89" s="99">
        <v>0</v>
      </c>
      <c r="I89" s="99">
        <f t="shared" si="19"/>
        <v>0</v>
      </c>
      <c r="J89" s="99">
        <f t="shared" si="20"/>
        <v>0</v>
      </c>
      <c r="K89" s="144"/>
    </row>
    <row r="90" spans="1:13" ht="22.5" x14ac:dyDescent="0.45">
      <c r="A90" s="101"/>
      <c r="B90" s="203" t="s">
        <v>240</v>
      </c>
      <c r="C90" s="190" t="s">
        <v>305</v>
      </c>
      <c r="D90" s="102">
        <v>0</v>
      </c>
      <c r="E90" s="103" t="s">
        <v>42</v>
      </c>
      <c r="F90" s="104">
        <v>0</v>
      </c>
      <c r="G90" s="99">
        <f t="shared" si="18"/>
        <v>0</v>
      </c>
      <c r="H90" s="99">
        <v>0</v>
      </c>
      <c r="I90" s="99">
        <f t="shared" si="19"/>
        <v>0</v>
      </c>
      <c r="J90" s="99">
        <f t="shared" si="20"/>
        <v>0</v>
      </c>
      <c r="K90" s="144"/>
    </row>
    <row r="91" spans="1:13" ht="22.5" x14ac:dyDescent="0.45">
      <c r="A91" s="101"/>
      <c r="B91" s="212" t="s">
        <v>240</v>
      </c>
      <c r="C91" s="198" t="s">
        <v>306</v>
      </c>
      <c r="D91" s="217">
        <v>0</v>
      </c>
      <c r="E91" s="218" t="s">
        <v>42</v>
      </c>
      <c r="F91" s="219">
        <v>0</v>
      </c>
      <c r="G91" s="99">
        <f t="shared" si="18"/>
        <v>0</v>
      </c>
      <c r="H91" s="220">
        <v>0</v>
      </c>
      <c r="I91" s="99">
        <f t="shared" si="19"/>
        <v>0</v>
      </c>
      <c r="J91" s="99">
        <f t="shared" si="20"/>
        <v>0</v>
      </c>
      <c r="K91" s="144"/>
    </row>
    <row r="92" spans="1:13" ht="22.5" x14ac:dyDescent="0.45">
      <c r="A92" s="101"/>
      <c r="B92" s="213" t="s">
        <v>240</v>
      </c>
      <c r="C92" s="214" t="s">
        <v>307</v>
      </c>
      <c r="D92" s="215">
        <v>0</v>
      </c>
      <c r="E92" s="216" t="s">
        <v>42</v>
      </c>
      <c r="F92" s="104">
        <v>0</v>
      </c>
      <c r="G92" s="99">
        <f t="shared" si="18"/>
        <v>0</v>
      </c>
      <c r="H92" s="99">
        <v>0</v>
      </c>
      <c r="I92" s="99">
        <f t="shared" si="19"/>
        <v>0</v>
      </c>
      <c r="J92" s="99">
        <f t="shared" si="20"/>
        <v>0</v>
      </c>
      <c r="K92" s="144"/>
    </row>
    <row r="93" spans="1:13" ht="22.5" x14ac:dyDescent="0.45">
      <c r="A93" s="101"/>
      <c r="B93" s="209" t="s">
        <v>240</v>
      </c>
      <c r="C93" s="210" t="s">
        <v>308</v>
      </c>
      <c r="D93" s="215">
        <v>0</v>
      </c>
      <c r="E93" s="216" t="s">
        <v>42</v>
      </c>
      <c r="F93" s="104">
        <v>0</v>
      </c>
      <c r="G93" s="99">
        <f t="shared" si="18"/>
        <v>0</v>
      </c>
      <c r="H93" s="99">
        <v>0</v>
      </c>
      <c r="I93" s="99">
        <f t="shared" si="19"/>
        <v>0</v>
      </c>
      <c r="J93" s="99">
        <f t="shared" si="20"/>
        <v>0</v>
      </c>
      <c r="K93" s="144"/>
    </row>
    <row r="94" spans="1:13" ht="22.5" x14ac:dyDescent="0.45">
      <c r="A94" s="101"/>
      <c r="B94" s="203" t="s">
        <v>240</v>
      </c>
      <c r="C94" s="190" t="s">
        <v>309</v>
      </c>
      <c r="D94" s="215">
        <v>0</v>
      </c>
      <c r="E94" s="216" t="s">
        <v>42</v>
      </c>
      <c r="F94" s="104">
        <v>0</v>
      </c>
      <c r="G94" s="99">
        <f t="shared" si="18"/>
        <v>0</v>
      </c>
      <c r="H94" s="99">
        <v>0</v>
      </c>
      <c r="I94" s="99">
        <f t="shared" si="19"/>
        <v>0</v>
      </c>
      <c r="J94" s="99">
        <f t="shared" si="20"/>
        <v>0</v>
      </c>
      <c r="K94" s="144"/>
    </row>
    <row r="95" spans="1:13" ht="22.5" x14ac:dyDescent="0.45">
      <c r="A95" s="101"/>
      <c r="B95" s="203" t="s">
        <v>240</v>
      </c>
      <c r="C95" s="190" t="s">
        <v>310</v>
      </c>
      <c r="D95" s="215">
        <v>0</v>
      </c>
      <c r="E95" s="216" t="s">
        <v>42</v>
      </c>
      <c r="F95" s="104">
        <v>0</v>
      </c>
      <c r="G95" s="99">
        <f t="shared" si="18"/>
        <v>0</v>
      </c>
      <c r="H95" s="99">
        <v>0</v>
      </c>
      <c r="I95" s="99">
        <f t="shared" si="19"/>
        <v>0</v>
      </c>
      <c r="J95" s="99">
        <f t="shared" si="20"/>
        <v>0</v>
      </c>
      <c r="K95" s="144"/>
    </row>
    <row r="96" spans="1:13" ht="22.5" x14ac:dyDescent="0.45">
      <c r="A96" s="101"/>
      <c r="B96" s="203" t="s">
        <v>240</v>
      </c>
      <c r="C96" s="190" t="s">
        <v>311</v>
      </c>
      <c r="D96" s="215">
        <v>0</v>
      </c>
      <c r="E96" s="216" t="s">
        <v>42</v>
      </c>
      <c r="F96" s="104">
        <v>0</v>
      </c>
      <c r="G96" s="99">
        <f t="shared" si="18"/>
        <v>0</v>
      </c>
      <c r="H96" s="99">
        <v>0</v>
      </c>
      <c r="I96" s="99">
        <f t="shared" si="19"/>
        <v>0</v>
      </c>
      <c r="J96" s="99">
        <f t="shared" si="20"/>
        <v>0</v>
      </c>
      <c r="K96" s="144"/>
    </row>
    <row r="97" spans="1:13" ht="22.5" x14ac:dyDescent="0.45">
      <c r="A97" s="101"/>
      <c r="B97" s="203" t="s">
        <v>240</v>
      </c>
      <c r="C97" s="190" t="s">
        <v>312</v>
      </c>
      <c r="D97" s="215">
        <v>0</v>
      </c>
      <c r="E97" s="216" t="s">
        <v>42</v>
      </c>
      <c r="F97" s="104">
        <v>0</v>
      </c>
      <c r="G97" s="99">
        <f t="shared" si="18"/>
        <v>0</v>
      </c>
      <c r="H97" s="99">
        <v>0</v>
      </c>
      <c r="I97" s="99">
        <f t="shared" si="19"/>
        <v>0</v>
      </c>
      <c r="J97" s="99">
        <f t="shared" si="20"/>
        <v>0</v>
      </c>
      <c r="K97" s="144"/>
    </row>
    <row r="98" spans="1:13" ht="22.5" x14ac:dyDescent="0.45">
      <c r="A98" s="101"/>
      <c r="B98" s="203" t="s">
        <v>240</v>
      </c>
      <c r="C98" s="173" t="s">
        <v>331</v>
      </c>
      <c r="D98" s="215">
        <v>0</v>
      </c>
      <c r="E98" s="216" t="s">
        <v>156</v>
      </c>
      <c r="F98" s="104">
        <v>0</v>
      </c>
      <c r="G98" s="99">
        <f t="shared" si="18"/>
        <v>0</v>
      </c>
      <c r="H98" s="99">
        <v>0</v>
      </c>
      <c r="I98" s="99">
        <f t="shared" si="19"/>
        <v>0</v>
      </c>
      <c r="J98" s="99">
        <f t="shared" si="20"/>
        <v>0</v>
      </c>
      <c r="K98" s="144"/>
    </row>
    <row r="99" spans="1:13" ht="22.5" x14ac:dyDescent="0.45">
      <c r="A99" s="101"/>
      <c r="B99" s="203" t="s">
        <v>240</v>
      </c>
      <c r="C99" s="190" t="s">
        <v>331</v>
      </c>
      <c r="D99" s="215">
        <v>0</v>
      </c>
      <c r="E99" s="216" t="s">
        <v>156</v>
      </c>
      <c r="F99" s="104">
        <v>0</v>
      </c>
      <c r="G99" s="99">
        <f t="shared" si="18"/>
        <v>0</v>
      </c>
      <c r="H99" s="99">
        <v>0</v>
      </c>
      <c r="I99" s="99">
        <f t="shared" si="19"/>
        <v>0</v>
      </c>
      <c r="J99" s="99">
        <f t="shared" si="20"/>
        <v>0</v>
      </c>
      <c r="K99" s="144"/>
    </row>
    <row r="100" spans="1:13" ht="22.5" x14ac:dyDescent="0.45">
      <c r="A100" s="101"/>
      <c r="B100" s="203" t="s">
        <v>240</v>
      </c>
      <c r="C100" s="190" t="s">
        <v>332</v>
      </c>
      <c r="D100" s="215">
        <v>0</v>
      </c>
      <c r="E100" s="216" t="s">
        <v>156</v>
      </c>
      <c r="F100" s="104">
        <v>0</v>
      </c>
      <c r="G100" s="99">
        <f t="shared" si="18"/>
        <v>0</v>
      </c>
      <c r="H100" s="99">
        <v>0</v>
      </c>
      <c r="I100" s="99">
        <f t="shared" si="19"/>
        <v>0</v>
      </c>
      <c r="J100" s="99">
        <f t="shared" si="20"/>
        <v>0</v>
      </c>
      <c r="K100" s="144"/>
    </row>
    <row r="101" spans="1:13" ht="22.5" x14ac:dyDescent="0.45">
      <c r="A101" s="101"/>
      <c r="B101" s="203" t="s">
        <v>240</v>
      </c>
      <c r="C101" s="173" t="s">
        <v>333</v>
      </c>
      <c r="D101" s="102">
        <v>0</v>
      </c>
      <c r="E101" s="103" t="s">
        <v>156</v>
      </c>
      <c r="F101" s="104">
        <v>0</v>
      </c>
      <c r="G101" s="99">
        <f t="shared" si="18"/>
        <v>0</v>
      </c>
      <c r="H101" s="99">
        <v>0</v>
      </c>
      <c r="I101" s="99">
        <f t="shared" si="19"/>
        <v>0</v>
      </c>
      <c r="J101" s="99">
        <f t="shared" si="20"/>
        <v>0</v>
      </c>
      <c r="K101" s="144"/>
    </row>
    <row r="102" spans="1:13" ht="22.5" x14ac:dyDescent="0.45">
      <c r="A102" s="101"/>
      <c r="B102" s="203" t="s">
        <v>240</v>
      </c>
      <c r="C102" s="190" t="s">
        <v>334</v>
      </c>
      <c r="D102" s="102">
        <v>0</v>
      </c>
      <c r="E102" s="103" t="s">
        <v>156</v>
      </c>
      <c r="F102" s="104">
        <v>0</v>
      </c>
      <c r="G102" s="99">
        <f t="shared" si="18"/>
        <v>0</v>
      </c>
      <c r="H102" s="99">
        <v>0</v>
      </c>
      <c r="I102" s="99">
        <f t="shared" si="19"/>
        <v>0</v>
      </c>
      <c r="J102" s="99">
        <f t="shared" si="20"/>
        <v>0</v>
      </c>
      <c r="K102" s="144"/>
    </row>
    <row r="103" spans="1:13" ht="22.5" x14ac:dyDescent="0.45">
      <c r="A103" s="101"/>
      <c r="B103" s="302" t="s">
        <v>188</v>
      </c>
      <c r="C103" s="303"/>
      <c r="D103" s="102"/>
      <c r="E103" s="103"/>
      <c r="F103" s="104"/>
      <c r="G103" s="99">
        <f>SUM(G84:G102)</f>
        <v>0</v>
      </c>
      <c r="H103" s="99"/>
      <c r="I103" s="99">
        <f>SUM(I84:I102)</f>
        <v>0</v>
      </c>
      <c r="J103" s="99">
        <f t="shared" si="20"/>
        <v>0</v>
      </c>
      <c r="K103" s="144"/>
      <c r="M103" s="86"/>
    </row>
    <row r="104" spans="1:13" ht="22.5" x14ac:dyDescent="0.45">
      <c r="A104" s="101"/>
      <c r="B104" s="300" t="s">
        <v>322</v>
      </c>
      <c r="C104" s="301"/>
      <c r="D104" s="102"/>
      <c r="E104" s="103"/>
      <c r="F104" s="104"/>
      <c r="G104" s="99"/>
      <c r="H104" s="99"/>
      <c r="I104" s="99"/>
      <c r="J104" s="99"/>
      <c r="K104" s="144"/>
    </row>
    <row r="105" spans="1:13" ht="22.5" x14ac:dyDescent="0.45">
      <c r="A105" s="101"/>
      <c r="B105" s="203" t="s">
        <v>240</v>
      </c>
      <c r="C105" s="190" t="s">
        <v>313</v>
      </c>
      <c r="D105" s="102">
        <v>0</v>
      </c>
      <c r="E105" s="103" t="s">
        <v>154</v>
      </c>
      <c r="F105" s="104">
        <v>0</v>
      </c>
      <c r="G105" s="99">
        <f>D105*F105</f>
        <v>0</v>
      </c>
      <c r="H105" s="99">
        <v>0</v>
      </c>
      <c r="I105" s="99">
        <f>D105*H105</f>
        <v>0</v>
      </c>
      <c r="J105" s="99">
        <f>G105+I105</f>
        <v>0</v>
      </c>
      <c r="K105" s="144"/>
    </row>
    <row r="106" spans="1:13" ht="22.5" x14ac:dyDescent="0.45">
      <c r="A106" s="101"/>
      <c r="B106" s="203" t="s">
        <v>240</v>
      </c>
      <c r="C106" s="190" t="s">
        <v>314</v>
      </c>
      <c r="D106" s="102">
        <v>0</v>
      </c>
      <c r="E106" s="103" t="s">
        <v>154</v>
      </c>
      <c r="F106" s="104">
        <v>0</v>
      </c>
      <c r="G106" s="99">
        <f t="shared" ref="G106:G108" si="21">D106*F106</f>
        <v>0</v>
      </c>
      <c r="H106" s="99">
        <v>0</v>
      </c>
      <c r="I106" s="99">
        <f t="shared" ref="I106:I108" si="22">D106*H106</f>
        <v>0</v>
      </c>
      <c r="J106" s="99">
        <f t="shared" ref="J106:J109" si="23">G106+I106</f>
        <v>0</v>
      </c>
      <c r="K106" s="144"/>
    </row>
    <row r="107" spans="1:13" ht="22.5" x14ac:dyDescent="0.45">
      <c r="A107" s="101"/>
      <c r="B107" s="203" t="s">
        <v>240</v>
      </c>
      <c r="C107" s="190" t="s">
        <v>315</v>
      </c>
      <c r="D107" s="102">
        <v>0</v>
      </c>
      <c r="E107" s="103" t="s">
        <v>154</v>
      </c>
      <c r="F107" s="104">
        <v>0</v>
      </c>
      <c r="G107" s="99">
        <f t="shared" si="21"/>
        <v>0</v>
      </c>
      <c r="H107" s="99">
        <v>0</v>
      </c>
      <c r="I107" s="99">
        <f t="shared" si="22"/>
        <v>0</v>
      </c>
      <c r="J107" s="99">
        <f t="shared" si="23"/>
        <v>0</v>
      </c>
      <c r="K107" s="144"/>
    </row>
    <row r="108" spans="1:13" ht="22.5" x14ac:dyDescent="0.45">
      <c r="A108" s="101"/>
      <c r="B108" s="212" t="s">
        <v>240</v>
      </c>
      <c r="C108" s="198" t="s">
        <v>316</v>
      </c>
      <c r="D108" s="217">
        <v>0</v>
      </c>
      <c r="E108" s="218" t="s">
        <v>154</v>
      </c>
      <c r="F108" s="219">
        <v>0</v>
      </c>
      <c r="G108" s="99">
        <f t="shared" si="21"/>
        <v>0</v>
      </c>
      <c r="H108" s="220">
        <v>0</v>
      </c>
      <c r="I108" s="99">
        <f t="shared" si="22"/>
        <v>0</v>
      </c>
      <c r="J108" s="99">
        <f t="shared" si="23"/>
        <v>0</v>
      </c>
      <c r="K108" s="144"/>
    </row>
    <row r="109" spans="1:13" ht="22.5" x14ac:dyDescent="0.45">
      <c r="A109" s="101"/>
      <c r="B109" s="302" t="s">
        <v>323</v>
      </c>
      <c r="C109" s="303"/>
      <c r="D109" s="102"/>
      <c r="E109" s="103"/>
      <c r="F109" s="104"/>
      <c r="G109" s="99">
        <f>SUM(G105:G108)</f>
        <v>0</v>
      </c>
      <c r="H109" s="99"/>
      <c r="I109" s="99">
        <f>SUM(I105:I108)</f>
        <v>0</v>
      </c>
      <c r="J109" s="99">
        <f t="shared" si="23"/>
        <v>0</v>
      </c>
      <c r="K109" s="144"/>
      <c r="M109" s="86"/>
    </row>
    <row r="110" spans="1:13" ht="22.5" x14ac:dyDescent="0.45">
      <c r="A110" s="101"/>
      <c r="B110" s="164" t="s">
        <v>147</v>
      </c>
      <c r="C110" s="165"/>
      <c r="D110" s="102"/>
      <c r="E110" s="103"/>
      <c r="F110" s="104"/>
      <c r="G110" s="99"/>
      <c r="H110" s="99"/>
      <c r="I110" s="99"/>
      <c r="J110" s="99"/>
      <c r="K110" s="144"/>
      <c r="M110" s="86"/>
    </row>
    <row r="111" spans="1:13" ht="22.5" x14ac:dyDescent="0.45">
      <c r="A111" s="101"/>
      <c r="B111" s="293" t="s">
        <v>343</v>
      </c>
      <c r="C111" s="294"/>
      <c r="D111" s="102"/>
      <c r="E111" s="103"/>
      <c r="F111" s="104"/>
      <c r="G111" s="99"/>
      <c r="H111" s="99"/>
      <c r="I111" s="99"/>
      <c r="J111" s="99"/>
      <c r="K111" s="144"/>
      <c r="M111" s="86"/>
    </row>
    <row r="112" spans="1:13" ht="22.5" x14ac:dyDescent="0.45">
      <c r="A112" s="101"/>
      <c r="B112" s="293" t="s">
        <v>148</v>
      </c>
      <c r="C112" s="294"/>
      <c r="D112" s="102"/>
      <c r="E112" s="103"/>
      <c r="F112" s="104"/>
      <c r="G112" s="99"/>
      <c r="H112" s="99"/>
      <c r="I112" s="99"/>
      <c r="J112" s="99"/>
      <c r="K112" s="144"/>
      <c r="M112" s="86"/>
    </row>
    <row r="113" spans="1:15" ht="22.5" x14ac:dyDescent="0.45">
      <c r="A113" s="101"/>
      <c r="B113" s="293" t="s">
        <v>345</v>
      </c>
      <c r="C113" s="294"/>
      <c r="D113" s="155"/>
      <c r="E113" s="156"/>
      <c r="F113" s="104"/>
      <c r="G113" s="99"/>
      <c r="H113" s="99"/>
      <c r="I113" s="99"/>
      <c r="J113" s="99"/>
      <c r="K113" s="144"/>
    </row>
    <row r="114" spans="1:15" thickBot="1" x14ac:dyDescent="0.5">
      <c r="A114" s="101"/>
      <c r="B114" s="306" t="s">
        <v>152</v>
      </c>
      <c r="C114" s="307"/>
      <c r="D114" s="102"/>
      <c r="E114" s="103"/>
      <c r="F114" s="104"/>
      <c r="G114" s="99"/>
      <c r="H114" s="99"/>
      <c r="I114" s="99"/>
      <c r="J114" s="99"/>
      <c r="K114" s="144"/>
      <c r="L114" s="82"/>
      <c r="N114" s="82"/>
      <c r="O114" s="82"/>
    </row>
    <row r="115" spans="1:15" thickBot="1" x14ac:dyDescent="0.5">
      <c r="A115" s="105"/>
      <c r="B115" s="269" t="s">
        <v>132</v>
      </c>
      <c r="C115" s="270"/>
      <c r="D115" s="106"/>
      <c r="E115" s="107"/>
      <c r="F115" s="108"/>
      <c r="G115" s="178">
        <f>G16+G26+G41+G53+G75+G82+G103+G109</f>
        <v>0</v>
      </c>
      <c r="H115" s="108"/>
      <c r="I115" s="178">
        <f>I16+I26+I41+I53+I75+I82+I103+I109</f>
        <v>0</v>
      </c>
      <c r="J115" s="178">
        <f>G115+I115</f>
        <v>0</v>
      </c>
      <c r="K115" s="177"/>
    </row>
  </sheetData>
  <mergeCells count="43">
    <mergeCell ref="A6:A7"/>
    <mergeCell ref="B6:C7"/>
    <mergeCell ref="B75:C75"/>
    <mergeCell ref="B17:C17"/>
    <mergeCell ref="B16:C16"/>
    <mergeCell ref="B53:C53"/>
    <mergeCell ref="F4:G4"/>
    <mergeCell ref="H4:K4"/>
    <mergeCell ref="A5:B5"/>
    <mergeCell ref="C5:E5"/>
    <mergeCell ref="F5:G5"/>
    <mergeCell ref="H5:K5"/>
    <mergeCell ref="A4:B4"/>
    <mergeCell ref="C4:E4"/>
    <mergeCell ref="A1:I1"/>
    <mergeCell ref="J1:K1"/>
    <mergeCell ref="A2:K2"/>
    <mergeCell ref="A3:B3"/>
    <mergeCell ref="F3:G3"/>
    <mergeCell ref="H3:K3"/>
    <mergeCell ref="F6:G6"/>
    <mergeCell ref="K6:K7"/>
    <mergeCell ref="B8:C8"/>
    <mergeCell ref="B9:C9"/>
    <mergeCell ref="H6:I6"/>
    <mergeCell ref="D6:D7"/>
    <mergeCell ref="E6:E7"/>
    <mergeCell ref="B115:C115"/>
    <mergeCell ref="B113:C113"/>
    <mergeCell ref="B114:C114"/>
    <mergeCell ref="B109:C109"/>
    <mergeCell ref="B111:C111"/>
    <mergeCell ref="B112:C112"/>
    <mergeCell ref="B76:C76"/>
    <mergeCell ref="B83:C83"/>
    <mergeCell ref="B104:C104"/>
    <mergeCell ref="B26:C26"/>
    <mergeCell ref="B41:C41"/>
    <mergeCell ref="B82:C82"/>
    <mergeCell ref="B103:C103"/>
    <mergeCell ref="B27:C27"/>
    <mergeCell ref="B42:C42"/>
    <mergeCell ref="B54:C54"/>
  </mergeCells>
  <pageMargins left="0.23622047244094491" right="0.23622047244094491" top="0.35433070866141736" bottom="0.35433070866141736" header="0.31496062992125984" footer="0.31496062992125984"/>
  <pageSetup paperSize="9" scale="90" firstPageNumber="4" orientation="landscape" useFirstPageNumber="1" r:id="rId1"/>
  <headerFooter>
    <oddHeader>&amp;Rแบบ ปร.4 แผ่นที่  &amp;P/13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theme="9" tint="0.39997558519241921"/>
  </sheetPr>
  <dimension ref="A1:L182"/>
  <sheetViews>
    <sheetView showRuler="0" view="pageLayout" topLeftCell="A61" zoomScale="80" zoomScaleNormal="89" zoomScaleSheetLayoutView="63" zoomScalePageLayoutView="80" workbookViewId="0">
      <selection activeCell="F17" sqref="F17"/>
    </sheetView>
  </sheetViews>
  <sheetFormatPr defaultColWidth="2.7109375" defaultRowHeight="21" x14ac:dyDescent="0.45"/>
  <cols>
    <col min="1" max="1" width="7" style="2" customWidth="1"/>
    <col min="2" max="2" width="11.42578125" style="1" customWidth="1"/>
    <col min="3" max="3" width="39" style="1" customWidth="1"/>
    <col min="4" max="4" width="9.85546875" style="1" customWidth="1"/>
    <col min="5" max="5" width="10.7109375" style="47" customWidth="1"/>
    <col min="6" max="6" width="13.42578125" style="1" customWidth="1"/>
    <col min="7" max="7" width="13.5703125" style="1" customWidth="1"/>
    <col min="8" max="9" width="13.140625" style="1" customWidth="1"/>
    <col min="10" max="10" width="15.42578125" style="1" customWidth="1"/>
    <col min="11" max="11" width="11.5703125" style="1" customWidth="1"/>
    <col min="12" max="16384" width="2.7109375" style="1"/>
  </cols>
  <sheetData>
    <row r="1" spans="1:12" ht="26.25" x14ac:dyDescent="0.55000000000000004">
      <c r="A1" s="341" t="s">
        <v>41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2" ht="24" thickBot="1" x14ac:dyDescent="0.55000000000000004">
      <c r="A2" s="342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spans="1:12" ht="24" thickTop="1" x14ac:dyDescent="0.5">
      <c r="A3" s="343" t="s">
        <v>5</v>
      </c>
      <c r="B3" s="343"/>
      <c r="C3" s="25" t="str">
        <f>กรอกข้อมูลโครงการ!B4</f>
        <v xml:space="preserve">ก่อสร้างอาคารเรียน ค.ส.ล. 2 ชั้น </v>
      </c>
      <c r="D3" s="25"/>
      <c r="E3" s="25"/>
      <c r="F3" s="343" t="s">
        <v>0</v>
      </c>
      <c r="G3" s="343"/>
      <c r="H3" s="344" t="s">
        <v>38</v>
      </c>
      <c r="I3" s="344"/>
      <c r="J3" s="344"/>
      <c r="K3" s="344"/>
    </row>
    <row r="4" spans="1:12" ht="23.25" x14ac:dyDescent="0.5">
      <c r="A4" s="338" t="s">
        <v>6</v>
      </c>
      <c r="B4" s="338"/>
      <c r="C4" s="339" t="str">
        <f>กรอกข้อมูลโครงการ!B5</f>
        <v>โรงเรียนอนุบาลตัวอย่าง จังหวัดกรุงเทพมหานคร</v>
      </c>
      <c r="D4" s="339"/>
      <c r="E4" s="339"/>
      <c r="F4" s="339" t="s">
        <v>29</v>
      </c>
      <c r="G4" s="339"/>
      <c r="H4" s="339" t="s">
        <v>39</v>
      </c>
      <c r="I4" s="339"/>
      <c r="J4" s="339"/>
      <c r="K4" s="339"/>
    </row>
    <row r="5" spans="1:12" ht="24" thickBot="1" x14ac:dyDescent="0.55000000000000004">
      <c r="A5" s="338" t="s">
        <v>7</v>
      </c>
      <c r="B5" s="338"/>
      <c r="C5" s="339" t="str">
        <f>กรอกข้อมูลโครงการ!B7</f>
        <v>888 ลงวันที่ 6 พฤษภาคม พ.ศ.  2559</v>
      </c>
      <c r="D5" s="339"/>
      <c r="E5" s="339"/>
      <c r="F5" s="340" t="s">
        <v>33</v>
      </c>
      <c r="G5" s="340"/>
      <c r="H5" s="339" t="s">
        <v>31</v>
      </c>
      <c r="I5" s="339"/>
      <c r="J5" s="339"/>
      <c r="K5" s="339"/>
    </row>
    <row r="6" spans="1:12" ht="23.25" x14ac:dyDescent="0.5">
      <c r="A6" s="328" t="s">
        <v>9</v>
      </c>
      <c r="B6" s="330" t="s">
        <v>10</v>
      </c>
      <c r="C6" s="330"/>
      <c r="D6" s="332" t="s">
        <v>3</v>
      </c>
      <c r="E6" s="334" t="s">
        <v>2</v>
      </c>
      <c r="F6" s="336" t="s">
        <v>40</v>
      </c>
      <c r="G6" s="337"/>
      <c r="H6" s="336" t="s">
        <v>34</v>
      </c>
      <c r="I6" s="337"/>
      <c r="J6" s="48" t="s">
        <v>36</v>
      </c>
      <c r="K6" s="318" t="s">
        <v>4</v>
      </c>
    </row>
    <row r="7" spans="1:12" ht="24" thickBot="1" x14ac:dyDescent="0.55000000000000004">
      <c r="A7" s="329"/>
      <c r="B7" s="331"/>
      <c r="C7" s="331"/>
      <c r="D7" s="333"/>
      <c r="E7" s="335"/>
      <c r="F7" s="49" t="s">
        <v>129</v>
      </c>
      <c r="G7" s="49" t="s">
        <v>35</v>
      </c>
      <c r="H7" s="49" t="s">
        <v>129</v>
      </c>
      <c r="I7" s="49" t="s">
        <v>35</v>
      </c>
      <c r="J7" s="49" t="s">
        <v>23</v>
      </c>
      <c r="K7" s="319"/>
    </row>
    <row r="8" spans="1:12" ht="23.25" x14ac:dyDescent="0.5">
      <c r="A8" s="33"/>
      <c r="B8" s="359" t="s">
        <v>130</v>
      </c>
      <c r="C8" s="360"/>
      <c r="D8" s="52"/>
      <c r="E8" s="53"/>
      <c r="F8" s="34"/>
      <c r="G8" s="34"/>
      <c r="H8" s="34"/>
      <c r="I8" s="34"/>
      <c r="J8" s="34"/>
      <c r="K8" s="13"/>
    </row>
    <row r="9" spans="1:12" ht="23.25" x14ac:dyDescent="0.5">
      <c r="A9" s="35"/>
      <c r="B9" s="5" t="s">
        <v>45</v>
      </c>
      <c r="C9" s="22"/>
      <c r="D9" s="36"/>
      <c r="E9" s="43"/>
      <c r="F9" s="37"/>
      <c r="G9" s="37"/>
      <c r="H9" s="37"/>
      <c r="I9" s="37"/>
      <c r="J9" s="37"/>
      <c r="K9" s="10"/>
    </row>
    <row r="10" spans="1:12" ht="23.25" x14ac:dyDescent="0.5">
      <c r="A10" s="38"/>
      <c r="B10" s="22" t="s">
        <v>46</v>
      </c>
      <c r="C10" s="22" t="s">
        <v>46</v>
      </c>
      <c r="D10" s="39"/>
      <c r="E10" s="26" t="s">
        <v>42</v>
      </c>
      <c r="F10" s="37"/>
      <c r="G10" s="37"/>
      <c r="H10" s="37"/>
      <c r="I10" s="37"/>
      <c r="J10" s="37"/>
      <c r="K10" s="10"/>
    </row>
    <row r="11" spans="1:12" ht="23.25" x14ac:dyDescent="0.5">
      <c r="A11" s="38"/>
      <c r="B11" s="22" t="s">
        <v>47</v>
      </c>
      <c r="C11" s="22" t="s">
        <v>47</v>
      </c>
      <c r="D11" s="41"/>
      <c r="E11" s="26" t="s">
        <v>42</v>
      </c>
      <c r="F11" s="37"/>
      <c r="G11" s="37"/>
      <c r="H11" s="37"/>
      <c r="I11" s="37"/>
      <c r="J11" s="37"/>
      <c r="K11" s="10"/>
    </row>
    <row r="12" spans="1:12" ht="23.25" x14ac:dyDescent="0.5">
      <c r="A12" s="38"/>
      <c r="B12" s="22" t="s">
        <v>48</v>
      </c>
      <c r="C12" s="22" t="s">
        <v>48</v>
      </c>
      <c r="D12" s="42"/>
      <c r="E12" s="26" t="s">
        <v>42</v>
      </c>
      <c r="F12" s="37"/>
      <c r="G12" s="37"/>
      <c r="H12" s="37"/>
      <c r="I12" s="37"/>
      <c r="J12" s="37"/>
      <c r="K12" s="10"/>
    </row>
    <row r="13" spans="1:12" ht="23.25" x14ac:dyDescent="0.5">
      <c r="A13" s="38"/>
      <c r="B13" s="22" t="s">
        <v>49</v>
      </c>
      <c r="C13" s="22" t="s">
        <v>49</v>
      </c>
      <c r="D13" s="42"/>
      <c r="E13" s="26" t="s">
        <v>42</v>
      </c>
      <c r="F13" s="37"/>
      <c r="G13" s="37"/>
      <c r="H13" s="37"/>
      <c r="I13" s="37"/>
      <c r="J13" s="37"/>
      <c r="K13" s="10"/>
    </row>
    <row r="14" spans="1:12" ht="23.25" x14ac:dyDescent="0.5">
      <c r="A14" s="38"/>
      <c r="B14" s="22" t="s">
        <v>50</v>
      </c>
      <c r="C14" s="22" t="s">
        <v>50</v>
      </c>
      <c r="D14" s="42"/>
      <c r="E14" s="26" t="s">
        <v>42</v>
      </c>
      <c r="F14" s="37"/>
      <c r="G14" s="37"/>
      <c r="H14" s="37"/>
      <c r="I14" s="37"/>
      <c r="J14" s="37"/>
      <c r="K14" s="10"/>
    </row>
    <row r="15" spans="1:12" ht="23.25" x14ac:dyDescent="0.5">
      <c r="A15" s="38"/>
      <c r="B15" s="22" t="s">
        <v>51</v>
      </c>
      <c r="C15" s="22" t="s">
        <v>51</v>
      </c>
      <c r="D15" s="42"/>
      <c r="E15" s="26" t="s">
        <v>42</v>
      </c>
      <c r="F15" s="37"/>
      <c r="G15" s="37"/>
      <c r="H15" s="37"/>
      <c r="I15" s="37"/>
      <c r="J15" s="37"/>
      <c r="K15" s="10"/>
      <c r="L15" s="1" t="s">
        <v>1</v>
      </c>
    </row>
    <row r="16" spans="1:12" ht="23.25" x14ac:dyDescent="0.5">
      <c r="A16" s="38"/>
      <c r="B16" s="22" t="s">
        <v>52</v>
      </c>
      <c r="C16" s="22" t="s">
        <v>52</v>
      </c>
      <c r="D16" s="42"/>
      <c r="E16" s="26" t="s">
        <v>42</v>
      </c>
      <c r="F16" s="37"/>
      <c r="G16" s="37"/>
      <c r="H16" s="37"/>
      <c r="I16" s="37"/>
      <c r="J16" s="37"/>
      <c r="K16" s="10"/>
    </row>
    <row r="17" spans="1:11" ht="23.25" x14ac:dyDescent="0.5">
      <c r="A17" s="38"/>
      <c r="B17" s="22" t="s">
        <v>53</v>
      </c>
      <c r="C17" s="22" t="s">
        <v>53</v>
      </c>
      <c r="D17" s="42"/>
      <c r="E17" s="26" t="s">
        <v>42</v>
      </c>
      <c r="F17" s="37"/>
      <c r="G17" s="37"/>
      <c r="H17" s="37"/>
      <c r="I17" s="37"/>
      <c r="J17" s="37"/>
      <c r="K17" s="10"/>
    </row>
    <row r="18" spans="1:11" ht="23.25" x14ac:dyDescent="0.5">
      <c r="A18" s="38"/>
      <c r="B18" s="22" t="s">
        <v>54</v>
      </c>
      <c r="C18" s="22"/>
      <c r="D18" s="42"/>
      <c r="E18" s="26" t="s">
        <v>10</v>
      </c>
      <c r="F18" s="37"/>
      <c r="G18" s="37"/>
      <c r="H18" s="37"/>
      <c r="I18" s="37"/>
      <c r="J18" s="37"/>
      <c r="K18" s="10"/>
    </row>
    <row r="19" spans="1:11" ht="23.25" x14ac:dyDescent="0.5">
      <c r="A19" s="38"/>
      <c r="B19" s="5" t="s">
        <v>55</v>
      </c>
      <c r="C19" s="6"/>
      <c r="D19" s="24"/>
      <c r="E19" s="17"/>
      <c r="F19" s="37"/>
      <c r="G19" s="37"/>
      <c r="H19" s="37"/>
      <c r="I19" s="37"/>
      <c r="J19" s="37"/>
      <c r="K19" s="10"/>
    </row>
    <row r="20" spans="1:11" ht="23.25" x14ac:dyDescent="0.5">
      <c r="A20" s="9"/>
      <c r="B20" s="6" t="s">
        <v>56</v>
      </c>
      <c r="C20" s="6"/>
      <c r="D20" s="24"/>
      <c r="E20" s="26"/>
      <c r="F20" s="7"/>
      <c r="G20" s="7"/>
      <c r="H20" s="7"/>
      <c r="I20" s="7"/>
      <c r="J20" s="7"/>
      <c r="K20" s="10"/>
    </row>
    <row r="21" spans="1:11" ht="23.25" x14ac:dyDescent="0.5">
      <c r="A21" s="9"/>
      <c r="B21" s="22" t="s">
        <v>131</v>
      </c>
      <c r="C21" s="6"/>
      <c r="D21" s="24"/>
      <c r="E21" s="26" t="s">
        <v>57</v>
      </c>
      <c r="F21" s="7"/>
      <c r="G21" s="7"/>
      <c r="H21" s="7"/>
      <c r="I21" s="7"/>
      <c r="J21" s="7"/>
      <c r="K21" s="10"/>
    </row>
    <row r="22" spans="1:11" ht="23.25" x14ac:dyDescent="0.5">
      <c r="A22" s="9"/>
      <c r="B22" s="22" t="s">
        <v>58</v>
      </c>
      <c r="C22" s="6"/>
      <c r="D22" s="24"/>
      <c r="E22" s="26" t="s">
        <v>57</v>
      </c>
      <c r="F22" s="7"/>
      <c r="G22" s="7"/>
      <c r="H22" s="7"/>
      <c r="I22" s="7"/>
      <c r="J22" s="7"/>
      <c r="K22" s="10"/>
    </row>
    <row r="23" spans="1:11" ht="23.25" x14ac:dyDescent="0.5">
      <c r="A23" s="9"/>
      <c r="B23" s="22" t="s">
        <v>59</v>
      </c>
      <c r="C23" s="6"/>
      <c r="D23" s="24"/>
      <c r="E23" s="26" t="s">
        <v>57</v>
      </c>
      <c r="F23" s="7"/>
      <c r="G23" s="7"/>
      <c r="H23" s="7"/>
      <c r="I23" s="7"/>
      <c r="J23" s="7"/>
      <c r="K23" s="10"/>
    </row>
    <row r="24" spans="1:11" ht="23.25" x14ac:dyDescent="0.5">
      <c r="A24" s="9"/>
      <c r="B24" s="22" t="s">
        <v>60</v>
      </c>
      <c r="C24" s="6"/>
      <c r="D24" s="24"/>
      <c r="E24" s="26" t="s">
        <v>57</v>
      </c>
      <c r="F24" s="7"/>
      <c r="G24" s="7"/>
      <c r="H24" s="7"/>
      <c r="I24" s="7"/>
      <c r="J24" s="7"/>
      <c r="K24" s="10"/>
    </row>
    <row r="25" spans="1:11" ht="24" thickBot="1" x14ac:dyDescent="0.55000000000000004">
      <c r="A25" s="11"/>
      <c r="B25" s="30" t="s">
        <v>61</v>
      </c>
      <c r="C25" s="60"/>
      <c r="D25" s="61"/>
      <c r="E25" s="31" t="s">
        <v>57</v>
      </c>
      <c r="F25" s="8"/>
      <c r="G25" s="8"/>
      <c r="H25" s="8"/>
      <c r="I25" s="8"/>
      <c r="J25" s="8"/>
      <c r="K25" s="12"/>
    </row>
    <row r="26" spans="1:11" ht="24" thickBot="1" x14ac:dyDescent="0.55000000000000004">
      <c r="A26" s="55"/>
      <c r="B26" s="312" t="s">
        <v>127</v>
      </c>
      <c r="C26" s="313"/>
      <c r="D26" s="59"/>
      <c r="E26" s="56"/>
      <c r="F26" s="57"/>
      <c r="G26" s="57"/>
      <c r="H26" s="57"/>
      <c r="I26" s="57"/>
      <c r="J26" s="57"/>
      <c r="K26" s="58"/>
    </row>
    <row r="27" spans="1:11" ht="26.25" x14ac:dyDescent="0.55000000000000004">
      <c r="A27" s="341" t="s">
        <v>41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</row>
    <row r="28" spans="1:11" ht="24" thickBot="1" x14ac:dyDescent="0.55000000000000004">
      <c r="A28" s="342" t="str">
        <f>A2</f>
        <v>ส่วนราชการ กลุ่มงานนโยบายและแผน สำนักงานคณะกรรมการส่งเสริมการศึกษาเอกชน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</row>
    <row r="29" spans="1:11" ht="24" thickTop="1" x14ac:dyDescent="0.5">
      <c r="A29" s="343" t="s">
        <v>5</v>
      </c>
      <c r="B29" s="343"/>
      <c r="C29" s="25" t="str">
        <f>C3</f>
        <v xml:space="preserve">ก่อสร้างอาคารเรียน ค.ส.ล. 2 ชั้น </v>
      </c>
      <c r="D29" s="25"/>
      <c r="E29" s="25"/>
      <c r="F29" s="343" t="s">
        <v>0</v>
      </c>
      <c r="G29" s="343"/>
      <c r="H29" s="344" t="str">
        <f>H3</f>
        <v>องค์การบริหารส่วนจังหวัดตาก</v>
      </c>
      <c r="I29" s="344"/>
      <c r="J29" s="344"/>
      <c r="K29" s="344"/>
    </row>
    <row r="30" spans="1:11" ht="23.25" x14ac:dyDescent="0.5">
      <c r="A30" s="338" t="s">
        <v>6</v>
      </c>
      <c r="B30" s="338"/>
      <c r="C30" s="339" t="str">
        <f>C4</f>
        <v>โรงเรียนอนุบาลตัวอย่าง จังหวัดกรุงเทพมหานคร</v>
      </c>
      <c r="D30" s="339"/>
      <c r="E30" s="339"/>
      <c r="F30" s="339" t="s">
        <v>29</v>
      </c>
      <c r="G30" s="339"/>
      <c r="H30" s="339" t="str">
        <f>H4</f>
        <v>วันที่   9   เดือน พฤศจิกายน  พ.ศ. 2550</v>
      </c>
      <c r="I30" s="339"/>
      <c r="J30" s="339"/>
      <c r="K30" s="339"/>
    </row>
    <row r="31" spans="1:11" ht="24" thickBot="1" x14ac:dyDescent="0.55000000000000004">
      <c r="A31" s="338" t="s">
        <v>7</v>
      </c>
      <c r="B31" s="338"/>
      <c r="C31" s="339" t="str">
        <f>C5</f>
        <v>888 ลงวันที่ 6 พฤษภาคม พ.ศ.  2559</v>
      </c>
      <c r="D31" s="339"/>
      <c r="E31" s="339"/>
      <c r="F31" s="340" t="s">
        <v>33</v>
      </c>
      <c r="G31" s="340"/>
      <c r="H31" s="339" t="str">
        <f>H5</f>
        <v>นายกฤษฎา  รอดสิน</v>
      </c>
      <c r="I31" s="339"/>
      <c r="J31" s="339"/>
      <c r="K31" s="339"/>
    </row>
    <row r="32" spans="1:11" ht="23.25" x14ac:dyDescent="0.5">
      <c r="A32" s="328" t="s">
        <v>9</v>
      </c>
      <c r="B32" s="330" t="s">
        <v>10</v>
      </c>
      <c r="C32" s="330"/>
      <c r="D32" s="361" t="s">
        <v>3</v>
      </c>
      <c r="E32" s="334" t="s">
        <v>2</v>
      </c>
      <c r="F32" s="354" t="s">
        <v>40</v>
      </c>
      <c r="G32" s="337"/>
      <c r="H32" s="336" t="s">
        <v>34</v>
      </c>
      <c r="I32" s="337"/>
      <c r="J32" s="48" t="s">
        <v>36</v>
      </c>
      <c r="K32" s="318" t="s">
        <v>4</v>
      </c>
    </row>
    <row r="33" spans="1:12" ht="24" thickBot="1" x14ac:dyDescent="0.55000000000000004">
      <c r="A33" s="329"/>
      <c r="B33" s="331"/>
      <c r="C33" s="331"/>
      <c r="D33" s="362"/>
      <c r="E33" s="335"/>
      <c r="F33" s="63" t="s">
        <v>129</v>
      </c>
      <c r="G33" s="49" t="s">
        <v>35</v>
      </c>
      <c r="H33" s="49" t="s">
        <v>129</v>
      </c>
      <c r="I33" s="49" t="s">
        <v>35</v>
      </c>
      <c r="J33" s="49" t="s">
        <v>23</v>
      </c>
      <c r="K33" s="319"/>
    </row>
    <row r="34" spans="1:12" ht="22.5" x14ac:dyDescent="0.45">
      <c r="A34" s="67"/>
      <c r="B34" s="357" t="s">
        <v>128</v>
      </c>
      <c r="C34" s="358"/>
      <c r="D34" s="69"/>
      <c r="E34" s="54"/>
      <c r="F34" s="64"/>
      <c r="G34" s="34"/>
      <c r="H34" s="34"/>
      <c r="I34" s="34"/>
      <c r="J34" s="34"/>
      <c r="K34" s="13"/>
    </row>
    <row r="35" spans="1:12" ht="23.25" x14ac:dyDescent="0.5">
      <c r="A35" s="35"/>
      <c r="B35" s="5" t="s">
        <v>62</v>
      </c>
      <c r="C35" s="18"/>
      <c r="D35" s="26"/>
      <c r="E35" s="23" t="s">
        <v>57</v>
      </c>
      <c r="F35" s="40"/>
      <c r="G35" s="37"/>
      <c r="H35" s="37"/>
      <c r="I35" s="37"/>
      <c r="J35" s="37"/>
      <c r="K35" s="10"/>
    </row>
    <row r="36" spans="1:12" ht="23.25" x14ac:dyDescent="0.5">
      <c r="A36" s="35"/>
      <c r="B36" s="5" t="s">
        <v>63</v>
      </c>
      <c r="C36" s="18"/>
      <c r="D36" s="26"/>
      <c r="E36" s="23" t="s">
        <v>10</v>
      </c>
      <c r="F36" s="40"/>
      <c r="G36" s="37"/>
      <c r="H36" s="37"/>
      <c r="I36" s="37"/>
      <c r="J36" s="37"/>
      <c r="K36" s="10"/>
    </row>
    <row r="37" spans="1:12" ht="23.25" x14ac:dyDescent="0.5">
      <c r="A37" s="35"/>
      <c r="B37" s="5" t="s">
        <v>64</v>
      </c>
      <c r="C37" s="18"/>
      <c r="D37" s="26"/>
      <c r="E37" s="23"/>
      <c r="F37" s="40"/>
      <c r="G37" s="37"/>
      <c r="H37" s="37"/>
      <c r="I37" s="37"/>
      <c r="J37" s="37"/>
      <c r="K37" s="10"/>
    </row>
    <row r="38" spans="1:12" ht="23.25" x14ac:dyDescent="0.5">
      <c r="A38" s="35"/>
      <c r="B38" s="5" t="s">
        <v>65</v>
      </c>
      <c r="C38" s="18"/>
      <c r="D38" s="26"/>
      <c r="E38" s="23" t="s">
        <v>57</v>
      </c>
      <c r="F38" s="40"/>
      <c r="G38" s="37"/>
      <c r="H38" s="37"/>
      <c r="I38" s="37"/>
      <c r="J38" s="37"/>
      <c r="K38" s="10"/>
    </row>
    <row r="39" spans="1:12" ht="23.25" x14ac:dyDescent="0.5">
      <c r="A39" s="35"/>
      <c r="B39" s="5" t="s">
        <v>66</v>
      </c>
      <c r="C39" s="18"/>
      <c r="D39" s="26"/>
      <c r="E39" s="23" t="s">
        <v>57</v>
      </c>
      <c r="F39" s="40"/>
      <c r="G39" s="37"/>
      <c r="H39" s="37"/>
      <c r="I39" s="37"/>
      <c r="J39" s="37"/>
      <c r="K39" s="10"/>
    </row>
    <row r="40" spans="1:12" ht="23.25" x14ac:dyDescent="0.5">
      <c r="A40" s="35"/>
      <c r="B40" s="5" t="s">
        <v>67</v>
      </c>
      <c r="C40" s="18"/>
      <c r="D40" s="26"/>
      <c r="E40" s="23" t="s">
        <v>57</v>
      </c>
      <c r="F40" s="40"/>
      <c r="G40" s="37"/>
      <c r="H40" s="37"/>
      <c r="I40" s="37"/>
      <c r="J40" s="37"/>
      <c r="K40" s="10"/>
    </row>
    <row r="41" spans="1:12" ht="23.25" x14ac:dyDescent="0.5">
      <c r="A41" s="35"/>
      <c r="B41" s="5" t="s">
        <v>68</v>
      </c>
      <c r="C41" s="18"/>
      <c r="D41" s="26"/>
      <c r="E41" s="23" t="s">
        <v>57</v>
      </c>
      <c r="F41" s="40"/>
      <c r="G41" s="37"/>
      <c r="H41" s="37"/>
      <c r="I41" s="37"/>
      <c r="J41" s="37"/>
      <c r="K41" s="10"/>
      <c r="L41" s="1" t="s">
        <v>1</v>
      </c>
    </row>
    <row r="42" spans="1:12" ht="23.25" x14ac:dyDescent="0.5">
      <c r="A42" s="35"/>
      <c r="B42" s="5" t="s">
        <v>69</v>
      </c>
      <c r="C42" s="18"/>
      <c r="D42" s="26"/>
      <c r="E42" s="23" t="s">
        <v>57</v>
      </c>
      <c r="F42" s="40"/>
      <c r="G42" s="37"/>
      <c r="H42" s="37"/>
      <c r="I42" s="37"/>
      <c r="J42" s="37"/>
      <c r="K42" s="10"/>
    </row>
    <row r="43" spans="1:12" ht="23.25" x14ac:dyDescent="0.5">
      <c r="A43" s="35"/>
      <c r="B43" s="5" t="s">
        <v>70</v>
      </c>
      <c r="C43" s="18"/>
      <c r="D43" s="26"/>
      <c r="E43" s="23" t="s">
        <v>10</v>
      </c>
      <c r="F43" s="40"/>
      <c r="G43" s="37"/>
      <c r="H43" s="37"/>
      <c r="I43" s="37"/>
      <c r="J43" s="37"/>
      <c r="K43" s="10"/>
    </row>
    <row r="44" spans="1:12" ht="23.25" x14ac:dyDescent="0.5">
      <c r="A44" s="35"/>
      <c r="B44" s="5" t="s">
        <v>71</v>
      </c>
      <c r="C44" s="18"/>
      <c r="D44" s="26"/>
      <c r="E44" s="23" t="s">
        <v>10</v>
      </c>
      <c r="F44" s="40"/>
      <c r="G44" s="37"/>
      <c r="H44" s="37"/>
      <c r="I44" s="37"/>
      <c r="J44" s="37"/>
      <c r="K44" s="10"/>
    </row>
    <row r="45" spans="1:12" ht="23.25" x14ac:dyDescent="0.5">
      <c r="A45" s="35"/>
      <c r="B45" s="5" t="s">
        <v>72</v>
      </c>
      <c r="C45" s="18"/>
      <c r="D45" s="26"/>
      <c r="E45" s="23" t="s">
        <v>10</v>
      </c>
      <c r="F45" s="40"/>
      <c r="G45" s="37"/>
      <c r="H45" s="37"/>
      <c r="I45" s="37"/>
      <c r="J45" s="37"/>
      <c r="K45" s="10"/>
    </row>
    <row r="46" spans="1:12" ht="23.25" x14ac:dyDescent="0.5">
      <c r="A46" s="16"/>
      <c r="B46" s="5" t="s">
        <v>73</v>
      </c>
      <c r="C46" s="18"/>
      <c r="D46" s="26"/>
      <c r="E46" s="46"/>
      <c r="F46" s="20"/>
      <c r="G46" s="7"/>
      <c r="H46" s="7"/>
      <c r="I46" s="7"/>
      <c r="J46" s="7"/>
      <c r="K46" s="10"/>
    </row>
    <row r="47" spans="1:12" ht="23.25" x14ac:dyDescent="0.5">
      <c r="A47" s="16"/>
      <c r="B47" s="5" t="s">
        <v>74</v>
      </c>
      <c r="C47" s="18"/>
      <c r="D47" s="26"/>
      <c r="E47" s="23" t="s">
        <v>75</v>
      </c>
      <c r="F47" s="20"/>
      <c r="G47" s="7"/>
      <c r="H47" s="7"/>
      <c r="I47" s="7"/>
      <c r="J47" s="7"/>
      <c r="K47" s="10"/>
    </row>
    <row r="48" spans="1:12" ht="23.25" x14ac:dyDescent="0.5">
      <c r="A48" s="16"/>
      <c r="B48" s="5" t="s">
        <v>76</v>
      </c>
      <c r="C48" s="18"/>
      <c r="D48" s="26"/>
      <c r="E48" s="23" t="s">
        <v>75</v>
      </c>
      <c r="F48" s="20"/>
      <c r="G48" s="7"/>
      <c r="H48" s="7"/>
      <c r="I48" s="7"/>
      <c r="J48" s="7"/>
      <c r="K48" s="10"/>
    </row>
    <row r="49" spans="1:11" ht="23.25" x14ac:dyDescent="0.5">
      <c r="A49" s="16"/>
      <c r="B49" s="5" t="s">
        <v>77</v>
      </c>
      <c r="C49" s="18"/>
      <c r="D49" s="26"/>
      <c r="E49" s="23" t="s">
        <v>75</v>
      </c>
      <c r="F49" s="20"/>
      <c r="G49" s="7"/>
      <c r="H49" s="7"/>
      <c r="I49" s="7"/>
      <c r="J49" s="7"/>
      <c r="K49" s="10"/>
    </row>
    <row r="50" spans="1:11" ht="23.25" x14ac:dyDescent="0.5">
      <c r="A50" s="16"/>
      <c r="B50" s="5" t="s">
        <v>78</v>
      </c>
      <c r="C50" s="18"/>
      <c r="D50" s="26"/>
      <c r="E50" s="23" t="s">
        <v>75</v>
      </c>
      <c r="F50" s="20"/>
      <c r="G50" s="7"/>
      <c r="H50" s="7"/>
      <c r="I50" s="7"/>
      <c r="J50" s="7"/>
      <c r="K50" s="10"/>
    </row>
    <row r="51" spans="1:11" ht="24" thickBot="1" x14ac:dyDescent="0.55000000000000004">
      <c r="A51" s="68"/>
      <c r="B51" s="81" t="s">
        <v>79</v>
      </c>
      <c r="C51" s="70"/>
      <c r="D51" s="31"/>
      <c r="E51" s="29" t="s">
        <v>75</v>
      </c>
      <c r="F51" s="65"/>
      <c r="G51" s="8"/>
      <c r="H51" s="8"/>
      <c r="I51" s="8"/>
      <c r="J51" s="8"/>
      <c r="K51" s="12"/>
    </row>
    <row r="52" spans="1:11" ht="24" thickBot="1" x14ac:dyDescent="0.55000000000000004">
      <c r="A52" s="55"/>
      <c r="B52" s="312" t="s">
        <v>127</v>
      </c>
      <c r="C52" s="313"/>
      <c r="D52" s="62"/>
      <c r="E52" s="56"/>
      <c r="F52" s="66"/>
      <c r="G52" s="57"/>
      <c r="H52" s="57"/>
      <c r="I52" s="57"/>
      <c r="J52" s="57"/>
      <c r="K52" s="58"/>
    </row>
    <row r="53" spans="1:11" ht="26.25" x14ac:dyDescent="0.55000000000000004">
      <c r="A53" s="341" t="s">
        <v>41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</row>
    <row r="54" spans="1:11" ht="24" thickBot="1" x14ac:dyDescent="0.55000000000000004">
      <c r="A54" s="342" t="str">
        <f>A28</f>
        <v>ส่วนราชการ กลุ่มงานนโยบายและแผน สำนักงานคณะกรรมการส่งเสริมการศึกษาเอกชน</v>
      </c>
      <c r="B54" s="342"/>
      <c r="C54" s="342"/>
      <c r="D54" s="342"/>
      <c r="E54" s="342"/>
      <c r="F54" s="342"/>
      <c r="G54" s="342"/>
      <c r="H54" s="342"/>
      <c r="I54" s="342"/>
      <c r="J54" s="342"/>
      <c r="K54" s="342"/>
    </row>
    <row r="55" spans="1:11" ht="24" thickTop="1" x14ac:dyDescent="0.5">
      <c r="A55" s="343" t="s">
        <v>5</v>
      </c>
      <c r="B55" s="343"/>
      <c r="C55" s="25" t="str">
        <f>C29</f>
        <v xml:space="preserve">ก่อสร้างอาคารเรียน ค.ส.ล. 2 ชั้น </v>
      </c>
      <c r="D55" s="25"/>
      <c r="E55" s="25"/>
      <c r="F55" s="343" t="s">
        <v>0</v>
      </c>
      <c r="G55" s="343"/>
      <c r="H55" s="344" t="str">
        <f>H29</f>
        <v>องค์การบริหารส่วนจังหวัดตาก</v>
      </c>
      <c r="I55" s="344"/>
      <c r="J55" s="344"/>
      <c r="K55" s="344"/>
    </row>
    <row r="56" spans="1:11" ht="23.25" x14ac:dyDescent="0.5">
      <c r="A56" s="338" t="s">
        <v>6</v>
      </c>
      <c r="B56" s="338"/>
      <c r="C56" s="339" t="str">
        <f>C30</f>
        <v>โรงเรียนอนุบาลตัวอย่าง จังหวัดกรุงเทพมหานคร</v>
      </c>
      <c r="D56" s="339"/>
      <c r="E56" s="339"/>
      <c r="F56" s="339" t="s">
        <v>29</v>
      </c>
      <c r="G56" s="339"/>
      <c r="H56" s="339" t="str">
        <f>H30</f>
        <v>วันที่   9   เดือน พฤศจิกายน  พ.ศ. 2550</v>
      </c>
      <c r="I56" s="339"/>
      <c r="J56" s="339"/>
      <c r="K56" s="339"/>
    </row>
    <row r="57" spans="1:11" ht="24" thickBot="1" x14ac:dyDescent="0.55000000000000004">
      <c r="A57" s="338" t="s">
        <v>7</v>
      </c>
      <c r="B57" s="338"/>
      <c r="C57" s="339" t="str">
        <f>C31</f>
        <v>888 ลงวันที่ 6 พฤษภาคม พ.ศ.  2559</v>
      </c>
      <c r="D57" s="339"/>
      <c r="E57" s="339"/>
      <c r="F57" s="340" t="s">
        <v>33</v>
      </c>
      <c r="G57" s="340"/>
      <c r="H57" s="339" t="str">
        <f>H31</f>
        <v>นายกฤษฎา  รอดสิน</v>
      </c>
      <c r="I57" s="339"/>
      <c r="J57" s="339"/>
      <c r="K57" s="339"/>
    </row>
    <row r="58" spans="1:11" ht="23.25" x14ac:dyDescent="0.5">
      <c r="A58" s="328" t="s">
        <v>9</v>
      </c>
      <c r="B58" s="330" t="s">
        <v>10</v>
      </c>
      <c r="C58" s="330"/>
      <c r="D58" s="332" t="s">
        <v>3</v>
      </c>
      <c r="E58" s="334" t="s">
        <v>2</v>
      </c>
      <c r="F58" s="336" t="s">
        <v>40</v>
      </c>
      <c r="G58" s="337"/>
      <c r="H58" s="336" t="s">
        <v>34</v>
      </c>
      <c r="I58" s="337"/>
      <c r="J58" s="48" t="s">
        <v>36</v>
      </c>
      <c r="K58" s="318" t="s">
        <v>4</v>
      </c>
    </row>
    <row r="59" spans="1:11" ht="24" thickBot="1" x14ac:dyDescent="0.55000000000000004">
      <c r="A59" s="329"/>
      <c r="B59" s="331"/>
      <c r="C59" s="331"/>
      <c r="D59" s="333"/>
      <c r="E59" s="335"/>
      <c r="F59" s="49" t="s">
        <v>129</v>
      </c>
      <c r="G59" s="49" t="s">
        <v>35</v>
      </c>
      <c r="H59" s="49" t="s">
        <v>129</v>
      </c>
      <c r="I59" s="49" t="s">
        <v>35</v>
      </c>
      <c r="J59" s="49" t="s">
        <v>23</v>
      </c>
      <c r="K59" s="319"/>
    </row>
    <row r="60" spans="1:11" ht="22.5" x14ac:dyDescent="0.45">
      <c r="A60" s="67"/>
      <c r="B60" s="357" t="s">
        <v>128</v>
      </c>
      <c r="C60" s="358"/>
      <c r="D60" s="69"/>
      <c r="E60" s="54"/>
      <c r="F60" s="64"/>
      <c r="G60" s="34"/>
      <c r="H60" s="34"/>
      <c r="I60" s="34"/>
      <c r="J60" s="34"/>
      <c r="K60" s="13"/>
    </row>
    <row r="61" spans="1:11" ht="23.25" x14ac:dyDescent="0.5">
      <c r="A61" s="35"/>
      <c r="B61" s="5" t="s">
        <v>80</v>
      </c>
      <c r="C61" s="18"/>
      <c r="D61" s="26"/>
      <c r="E61" s="23" t="s">
        <v>75</v>
      </c>
      <c r="F61" s="40"/>
      <c r="G61" s="37"/>
      <c r="H61" s="37"/>
      <c r="I61" s="37"/>
      <c r="J61" s="37"/>
      <c r="K61" s="10"/>
    </row>
    <row r="62" spans="1:11" ht="23.25" x14ac:dyDescent="0.5">
      <c r="A62" s="35"/>
      <c r="B62" s="5" t="s">
        <v>81</v>
      </c>
      <c r="C62" s="18"/>
      <c r="D62" s="26"/>
      <c r="E62" s="23" t="s">
        <v>75</v>
      </c>
      <c r="F62" s="40"/>
      <c r="G62" s="37"/>
      <c r="H62" s="37"/>
      <c r="I62" s="37"/>
      <c r="J62" s="37"/>
      <c r="K62" s="10"/>
    </row>
    <row r="63" spans="1:11" ht="23.25" x14ac:dyDescent="0.5">
      <c r="A63" s="35"/>
      <c r="B63" s="5" t="s">
        <v>82</v>
      </c>
      <c r="C63" s="18"/>
      <c r="D63" s="26"/>
      <c r="E63" s="23" t="s">
        <v>75</v>
      </c>
      <c r="F63" s="40"/>
      <c r="G63" s="37"/>
      <c r="H63" s="37"/>
      <c r="I63" s="37"/>
      <c r="J63" s="37"/>
      <c r="K63" s="10"/>
    </row>
    <row r="64" spans="1:11" ht="23.25" x14ac:dyDescent="0.5">
      <c r="A64" s="35"/>
      <c r="B64" s="5" t="s">
        <v>83</v>
      </c>
      <c r="C64" s="18"/>
      <c r="D64" s="26"/>
      <c r="E64" s="23" t="s">
        <v>75</v>
      </c>
      <c r="F64" s="40"/>
      <c r="G64" s="37"/>
      <c r="H64" s="37"/>
      <c r="I64" s="37"/>
      <c r="J64" s="37"/>
      <c r="K64" s="10"/>
    </row>
    <row r="65" spans="1:12" ht="23.25" x14ac:dyDescent="0.5">
      <c r="A65" s="35"/>
      <c r="B65" s="5" t="s">
        <v>84</v>
      </c>
      <c r="C65" s="18"/>
      <c r="D65" s="26"/>
      <c r="E65" s="23" t="s">
        <v>75</v>
      </c>
      <c r="F65" s="40"/>
      <c r="G65" s="37"/>
      <c r="H65" s="37"/>
      <c r="I65" s="37"/>
      <c r="J65" s="37"/>
      <c r="K65" s="10"/>
    </row>
    <row r="66" spans="1:12" ht="23.25" x14ac:dyDescent="0.5">
      <c r="A66" s="35"/>
      <c r="B66" s="5" t="s">
        <v>85</v>
      </c>
      <c r="C66" s="18"/>
      <c r="D66" s="26"/>
      <c r="E66" s="23" t="s">
        <v>75</v>
      </c>
      <c r="F66" s="40"/>
      <c r="G66" s="37"/>
      <c r="H66" s="37"/>
      <c r="I66" s="37"/>
      <c r="J66" s="37"/>
      <c r="K66" s="10"/>
    </row>
    <row r="67" spans="1:12" ht="23.25" x14ac:dyDescent="0.5">
      <c r="A67" s="35"/>
      <c r="B67" s="5" t="s">
        <v>86</v>
      </c>
      <c r="C67" s="18"/>
      <c r="D67" s="26"/>
      <c r="E67" s="23" t="s">
        <v>75</v>
      </c>
      <c r="F67" s="40"/>
      <c r="G67" s="37"/>
      <c r="H67" s="37"/>
      <c r="I67" s="37"/>
      <c r="J67" s="37"/>
      <c r="K67" s="10"/>
      <c r="L67" s="1" t="s">
        <v>1</v>
      </c>
    </row>
    <row r="68" spans="1:12" ht="23.25" x14ac:dyDescent="0.5">
      <c r="A68" s="35"/>
      <c r="B68" s="5" t="s">
        <v>87</v>
      </c>
      <c r="C68" s="18"/>
      <c r="D68" s="26"/>
      <c r="E68" s="23" t="s">
        <v>75</v>
      </c>
      <c r="F68" s="40"/>
      <c r="G68" s="37"/>
      <c r="H68" s="37"/>
      <c r="I68" s="37"/>
      <c r="J68" s="37"/>
      <c r="K68" s="10"/>
    </row>
    <row r="69" spans="1:12" ht="23.25" x14ac:dyDescent="0.5">
      <c r="A69" s="35"/>
      <c r="B69" s="5" t="s">
        <v>88</v>
      </c>
      <c r="C69" s="18"/>
      <c r="D69" s="26"/>
      <c r="E69" s="23" t="s">
        <v>75</v>
      </c>
      <c r="F69" s="40"/>
      <c r="G69" s="37"/>
      <c r="H69" s="37"/>
      <c r="I69" s="37"/>
      <c r="J69" s="37"/>
      <c r="K69" s="10"/>
    </row>
    <row r="70" spans="1:12" ht="23.25" x14ac:dyDescent="0.5">
      <c r="A70" s="35"/>
      <c r="B70" s="5" t="s">
        <v>89</v>
      </c>
      <c r="C70" s="18"/>
      <c r="D70" s="26"/>
      <c r="E70" s="23" t="s">
        <v>75</v>
      </c>
      <c r="F70" s="40"/>
      <c r="G70" s="37"/>
      <c r="H70" s="37"/>
      <c r="I70" s="37"/>
      <c r="J70" s="37"/>
      <c r="K70" s="10"/>
    </row>
    <row r="71" spans="1:12" ht="23.25" x14ac:dyDescent="0.5">
      <c r="A71" s="35"/>
      <c r="B71" s="21" t="s">
        <v>90</v>
      </c>
      <c r="C71" s="24"/>
      <c r="D71" s="26"/>
      <c r="E71" s="23" t="s">
        <v>10</v>
      </c>
      <c r="F71" s="40"/>
      <c r="G71" s="37"/>
      <c r="H71" s="37"/>
      <c r="I71" s="37"/>
      <c r="J71" s="37"/>
      <c r="K71" s="10"/>
    </row>
    <row r="72" spans="1:12" ht="23.25" x14ac:dyDescent="0.5">
      <c r="A72" s="16"/>
      <c r="B72" s="355" t="s">
        <v>43</v>
      </c>
      <c r="C72" s="356"/>
      <c r="D72" s="72"/>
      <c r="E72" s="15"/>
      <c r="F72" s="20"/>
      <c r="G72" s="7"/>
      <c r="H72" s="7"/>
      <c r="I72" s="7"/>
      <c r="J72" s="7"/>
      <c r="K72" s="10"/>
    </row>
    <row r="73" spans="1:12" ht="23.25" x14ac:dyDescent="0.5">
      <c r="A73" s="16"/>
      <c r="B73" s="21" t="s">
        <v>91</v>
      </c>
      <c r="C73" s="27"/>
      <c r="D73" s="26"/>
      <c r="E73" s="23"/>
      <c r="F73" s="20"/>
      <c r="G73" s="7"/>
      <c r="H73" s="7"/>
      <c r="I73" s="7"/>
      <c r="J73" s="7"/>
      <c r="K73" s="10"/>
    </row>
    <row r="74" spans="1:12" ht="23.25" x14ac:dyDescent="0.5">
      <c r="A74" s="16"/>
      <c r="B74" s="5" t="s">
        <v>92</v>
      </c>
      <c r="C74" s="74"/>
      <c r="D74" s="26"/>
      <c r="E74" s="23" t="s">
        <v>93</v>
      </c>
      <c r="F74" s="20"/>
      <c r="G74" s="7"/>
      <c r="H74" s="7"/>
      <c r="I74" s="7"/>
      <c r="J74" s="7"/>
      <c r="K74" s="10"/>
    </row>
    <row r="75" spans="1:12" ht="23.25" x14ac:dyDescent="0.5">
      <c r="A75" s="16"/>
      <c r="B75" s="5" t="s">
        <v>94</v>
      </c>
      <c r="C75" s="74"/>
      <c r="D75" s="26"/>
      <c r="E75" s="23" t="s">
        <v>93</v>
      </c>
      <c r="F75" s="20"/>
      <c r="G75" s="7"/>
      <c r="H75" s="7"/>
      <c r="I75" s="7"/>
      <c r="J75" s="7"/>
      <c r="K75" s="10"/>
    </row>
    <row r="76" spans="1:12" ht="23.25" x14ac:dyDescent="0.5">
      <c r="A76" s="16"/>
      <c r="B76" s="5" t="s">
        <v>95</v>
      </c>
      <c r="C76" s="74"/>
      <c r="D76" s="26"/>
      <c r="E76" s="23" t="s">
        <v>93</v>
      </c>
      <c r="F76" s="20"/>
      <c r="G76" s="7"/>
      <c r="H76" s="7"/>
      <c r="I76" s="7"/>
      <c r="J76" s="7"/>
      <c r="K76" s="10"/>
    </row>
    <row r="77" spans="1:12" ht="24" thickBot="1" x14ac:dyDescent="0.55000000000000004">
      <c r="A77" s="68"/>
      <c r="B77" s="73" t="s">
        <v>96</v>
      </c>
      <c r="C77" s="71"/>
      <c r="D77" s="26"/>
      <c r="E77" s="50"/>
      <c r="F77" s="65"/>
      <c r="G77" s="8"/>
      <c r="H77" s="8"/>
      <c r="I77" s="8"/>
      <c r="J77" s="8"/>
      <c r="K77" s="12"/>
    </row>
    <row r="78" spans="1:12" ht="24" thickBot="1" x14ac:dyDescent="0.55000000000000004">
      <c r="A78" s="55"/>
      <c r="B78" s="312" t="s">
        <v>127</v>
      </c>
      <c r="C78" s="313"/>
      <c r="D78" s="59"/>
      <c r="E78" s="56"/>
      <c r="F78" s="57"/>
      <c r="G78" s="57"/>
      <c r="H78" s="57"/>
      <c r="I78" s="57"/>
      <c r="J78" s="57"/>
      <c r="K78" s="58"/>
    </row>
    <row r="79" spans="1:12" ht="26.25" x14ac:dyDescent="0.55000000000000004">
      <c r="A79" s="341" t="s">
        <v>41</v>
      </c>
      <c r="B79" s="341"/>
      <c r="C79" s="341"/>
      <c r="D79" s="341"/>
      <c r="E79" s="341"/>
      <c r="F79" s="341"/>
      <c r="G79" s="341"/>
      <c r="H79" s="341"/>
      <c r="I79" s="341"/>
      <c r="J79" s="341"/>
      <c r="K79" s="341"/>
    </row>
    <row r="80" spans="1:12" ht="24" thickBot="1" x14ac:dyDescent="0.55000000000000004">
      <c r="A80" s="342" t="str">
        <f>A54</f>
        <v>ส่วนราชการ กลุ่มงานนโยบายและแผน สำนักงานคณะกรรมการส่งเสริมการศึกษาเอกชน</v>
      </c>
      <c r="B80" s="342"/>
      <c r="C80" s="342"/>
      <c r="D80" s="342"/>
      <c r="E80" s="342"/>
      <c r="F80" s="342"/>
      <c r="G80" s="342"/>
      <c r="H80" s="342"/>
      <c r="I80" s="342"/>
      <c r="J80" s="342"/>
      <c r="K80" s="342"/>
    </row>
    <row r="81" spans="1:12" ht="24" thickTop="1" x14ac:dyDescent="0.5">
      <c r="A81" s="343" t="s">
        <v>5</v>
      </c>
      <c r="B81" s="343"/>
      <c r="C81" s="25" t="str">
        <f>C55</f>
        <v xml:space="preserve">ก่อสร้างอาคารเรียน ค.ส.ล. 2 ชั้น </v>
      </c>
      <c r="D81" s="25"/>
      <c r="E81" s="25"/>
      <c r="F81" s="343" t="s">
        <v>0</v>
      </c>
      <c r="G81" s="343"/>
      <c r="H81" s="344" t="str">
        <f>H55</f>
        <v>องค์การบริหารส่วนจังหวัดตาก</v>
      </c>
      <c r="I81" s="344"/>
      <c r="J81" s="344"/>
      <c r="K81" s="344"/>
    </row>
    <row r="82" spans="1:12" ht="23.25" x14ac:dyDescent="0.5">
      <c r="A82" s="338" t="s">
        <v>6</v>
      </c>
      <c r="B82" s="338"/>
      <c r="C82" s="339" t="str">
        <f>C56</f>
        <v>โรงเรียนอนุบาลตัวอย่าง จังหวัดกรุงเทพมหานคร</v>
      </c>
      <c r="D82" s="339"/>
      <c r="E82" s="339"/>
      <c r="F82" s="339" t="s">
        <v>29</v>
      </c>
      <c r="G82" s="339"/>
      <c r="H82" s="339" t="str">
        <f>H56</f>
        <v>วันที่   9   เดือน พฤศจิกายน  พ.ศ. 2550</v>
      </c>
      <c r="I82" s="339"/>
      <c r="J82" s="339"/>
      <c r="K82" s="339"/>
    </row>
    <row r="83" spans="1:12" ht="24" thickBot="1" x14ac:dyDescent="0.55000000000000004">
      <c r="A83" s="338" t="s">
        <v>7</v>
      </c>
      <c r="B83" s="338"/>
      <c r="C83" s="339" t="str">
        <f>C57</f>
        <v>888 ลงวันที่ 6 พฤษภาคม พ.ศ.  2559</v>
      </c>
      <c r="D83" s="339"/>
      <c r="E83" s="339"/>
      <c r="F83" s="340" t="s">
        <v>33</v>
      </c>
      <c r="G83" s="340"/>
      <c r="H83" s="339" t="str">
        <f>H57</f>
        <v>นายกฤษฎา  รอดสิน</v>
      </c>
      <c r="I83" s="339"/>
      <c r="J83" s="339"/>
      <c r="K83" s="339"/>
    </row>
    <row r="84" spans="1:12" ht="23.25" x14ac:dyDescent="0.5">
      <c r="A84" s="328" t="s">
        <v>9</v>
      </c>
      <c r="B84" s="330" t="s">
        <v>10</v>
      </c>
      <c r="C84" s="330"/>
      <c r="D84" s="332" t="s">
        <v>3</v>
      </c>
      <c r="E84" s="334" t="s">
        <v>2</v>
      </c>
      <c r="F84" s="336" t="s">
        <v>40</v>
      </c>
      <c r="G84" s="337"/>
      <c r="H84" s="336" t="s">
        <v>34</v>
      </c>
      <c r="I84" s="337"/>
      <c r="J84" s="48" t="s">
        <v>36</v>
      </c>
      <c r="K84" s="318" t="s">
        <v>4</v>
      </c>
    </row>
    <row r="85" spans="1:12" ht="24" thickBot="1" x14ac:dyDescent="0.55000000000000004">
      <c r="A85" s="329"/>
      <c r="B85" s="331"/>
      <c r="C85" s="331"/>
      <c r="D85" s="333"/>
      <c r="E85" s="335"/>
      <c r="F85" s="49" t="s">
        <v>129</v>
      </c>
      <c r="G85" s="49" t="s">
        <v>35</v>
      </c>
      <c r="H85" s="49" t="s">
        <v>129</v>
      </c>
      <c r="I85" s="49" t="s">
        <v>35</v>
      </c>
      <c r="J85" s="49" t="s">
        <v>23</v>
      </c>
      <c r="K85" s="319"/>
    </row>
    <row r="86" spans="1:12" ht="22.5" x14ac:dyDescent="0.45">
      <c r="A86" s="67"/>
      <c r="B86" s="357" t="s">
        <v>128</v>
      </c>
      <c r="C86" s="358"/>
      <c r="D86" s="75"/>
      <c r="E86" s="53"/>
      <c r="F86" s="34"/>
      <c r="G86" s="34"/>
      <c r="H86" s="34"/>
      <c r="I86" s="34"/>
      <c r="J86" s="34"/>
      <c r="K86" s="13"/>
    </row>
    <row r="87" spans="1:12" ht="23.25" x14ac:dyDescent="0.5">
      <c r="A87" s="35"/>
      <c r="B87" s="355" t="s">
        <v>97</v>
      </c>
      <c r="C87" s="356"/>
      <c r="D87" s="23" t="s">
        <v>57</v>
      </c>
      <c r="E87" s="43"/>
      <c r="F87" s="37"/>
      <c r="G87" s="37"/>
      <c r="H87" s="37"/>
      <c r="I87" s="37"/>
      <c r="J87" s="37"/>
      <c r="K87" s="10"/>
    </row>
    <row r="88" spans="1:12" ht="23.25" x14ac:dyDescent="0.5">
      <c r="A88" s="35"/>
      <c r="B88" s="355" t="s">
        <v>98</v>
      </c>
      <c r="C88" s="356"/>
      <c r="D88" s="28" t="s">
        <v>57</v>
      </c>
      <c r="E88" s="44"/>
      <c r="F88" s="40"/>
      <c r="G88" s="37"/>
      <c r="H88" s="37"/>
      <c r="I88" s="37"/>
      <c r="J88" s="37"/>
      <c r="K88" s="10"/>
    </row>
    <row r="89" spans="1:12" ht="23.25" x14ac:dyDescent="0.5">
      <c r="A89" s="35"/>
      <c r="B89" s="355" t="s">
        <v>99</v>
      </c>
      <c r="C89" s="356"/>
      <c r="D89" s="28" t="s">
        <v>57</v>
      </c>
      <c r="E89" s="45"/>
      <c r="F89" s="37"/>
      <c r="G89" s="37"/>
      <c r="H89" s="37"/>
      <c r="I89" s="37"/>
      <c r="J89" s="37"/>
      <c r="K89" s="10"/>
    </row>
    <row r="90" spans="1:12" ht="23.25" x14ac:dyDescent="0.5">
      <c r="A90" s="35"/>
      <c r="B90" s="355" t="s">
        <v>100</v>
      </c>
      <c r="C90" s="356"/>
      <c r="D90" s="28" t="s">
        <v>57</v>
      </c>
      <c r="E90" s="45"/>
      <c r="F90" s="37"/>
      <c r="G90" s="37"/>
      <c r="H90" s="37"/>
      <c r="I90" s="37"/>
      <c r="J90" s="37"/>
      <c r="K90" s="10"/>
    </row>
    <row r="91" spans="1:12" ht="23.25" x14ac:dyDescent="0.5">
      <c r="A91" s="35"/>
      <c r="B91" s="5" t="s">
        <v>101</v>
      </c>
      <c r="C91" s="74"/>
      <c r="D91" s="28"/>
      <c r="E91" s="45"/>
      <c r="F91" s="37"/>
      <c r="G91" s="37"/>
      <c r="H91" s="37"/>
      <c r="I91" s="37"/>
      <c r="J91" s="37"/>
      <c r="K91" s="10"/>
    </row>
    <row r="92" spans="1:12" ht="23.25" x14ac:dyDescent="0.5">
      <c r="A92" s="35"/>
      <c r="B92" s="355" t="s">
        <v>102</v>
      </c>
      <c r="C92" s="356"/>
      <c r="D92" s="28" t="s">
        <v>57</v>
      </c>
      <c r="E92" s="45"/>
      <c r="F92" s="37"/>
      <c r="G92" s="37"/>
      <c r="H92" s="37"/>
      <c r="I92" s="37"/>
      <c r="J92" s="37"/>
      <c r="K92" s="10"/>
    </row>
    <row r="93" spans="1:12" ht="23.25" x14ac:dyDescent="0.5">
      <c r="A93" s="35"/>
      <c r="B93" s="21" t="s">
        <v>103</v>
      </c>
      <c r="C93" s="27"/>
      <c r="D93" s="28"/>
      <c r="E93" s="45"/>
      <c r="F93" s="37"/>
      <c r="G93" s="37"/>
      <c r="H93" s="37"/>
      <c r="I93" s="37"/>
      <c r="J93" s="37"/>
      <c r="K93" s="10"/>
      <c r="L93" s="1" t="s">
        <v>1</v>
      </c>
    </row>
    <row r="94" spans="1:12" ht="23.25" x14ac:dyDescent="0.5">
      <c r="A94" s="35"/>
      <c r="B94" s="21" t="s">
        <v>104</v>
      </c>
      <c r="C94" s="27"/>
      <c r="D94" s="28" t="s">
        <v>93</v>
      </c>
      <c r="E94" s="45"/>
      <c r="F94" s="37"/>
      <c r="G94" s="37"/>
      <c r="H94" s="37"/>
      <c r="I94" s="37"/>
      <c r="J94" s="37"/>
      <c r="K94" s="10"/>
    </row>
    <row r="95" spans="1:12" ht="23.25" x14ac:dyDescent="0.5">
      <c r="A95" s="35"/>
      <c r="B95" s="21" t="s">
        <v>105</v>
      </c>
      <c r="C95" s="27"/>
      <c r="D95" s="28" t="s">
        <v>93</v>
      </c>
      <c r="E95" s="45"/>
      <c r="F95" s="37"/>
      <c r="G95" s="37"/>
      <c r="H95" s="37"/>
      <c r="I95" s="37"/>
      <c r="J95" s="37"/>
      <c r="K95" s="10"/>
    </row>
    <row r="96" spans="1:12" ht="23.25" x14ac:dyDescent="0.5">
      <c r="A96" s="38"/>
      <c r="B96" s="21" t="s">
        <v>106</v>
      </c>
      <c r="C96" s="24"/>
      <c r="D96" s="28" t="s">
        <v>10</v>
      </c>
      <c r="E96" s="45"/>
      <c r="F96" s="37"/>
      <c r="G96" s="37"/>
      <c r="H96" s="37"/>
      <c r="I96" s="37"/>
      <c r="J96" s="37"/>
      <c r="K96" s="10"/>
    </row>
    <row r="97" spans="1:11" ht="23.25" x14ac:dyDescent="0.5">
      <c r="A97" s="38"/>
      <c r="B97" s="21" t="s">
        <v>107</v>
      </c>
      <c r="C97" s="24"/>
      <c r="D97" s="28"/>
      <c r="E97" s="45"/>
      <c r="F97" s="37"/>
      <c r="G97" s="37"/>
      <c r="H97" s="37"/>
      <c r="I97" s="37"/>
      <c r="J97" s="37"/>
      <c r="K97" s="10"/>
    </row>
    <row r="98" spans="1:11" ht="23.25" x14ac:dyDescent="0.5">
      <c r="A98" s="9"/>
      <c r="B98" s="21" t="s">
        <v>108</v>
      </c>
      <c r="C98" s="24"/>
      <c r="D98" s="28"/>
      <c r="E98" s="46"/>
      <c r="F98" s="7"/>
      <c r="G98" s="7"/>
      <c r="H98" s="7"/>
      <c r="I98" s="7"/>
      <c r="J98" s="7"/>
      <c r="K98" s="10"/>
    </row>
    <row r="99" spans="1:11" ht="23.25" x14ac:dyDescent="0.5">
      <c r="A99" s="9"/>
      <c r="B99" s="21" t="s">
        <v>109</v>
      </c>
      <c r="C99" s="24"/>
      <c r="D99" s="28" t="s">
        <v>42</v>
      </c>
      <c r="E99" s="46"/>
      <c r="F99" s="7"/>
      <c r="G99" s="7"/>
      <c r="H99" s="7"/>
      <c r="I99" s="7"/>
      <c r="J99" s="7"/>
      <c r="K99" s="10"/>
    </row>
    <row r="100" spans="1:11" ht="23.25" x14ac:dyDescent="0.5">
      <c r="A100" s="9"/>
      <c r="B100" s="21" t="s">
        <v>110</v>
      </c>
      <c r="C100" s="24"/>
      <c r="D100" s="28" t="s">
        <v>42</v>
      </c>
      <c r="E100" s="46"/>
      <c r="F100" s="7"/>
      <c r="G100" s="7"/>
      <c r="H100" s="7"/>
      <c r="I100" s="7"/>
      <c r="J100" s="7"/>
      <c r="K100" s="10"/>
    </row>
    <row r="101" spans="1:11" ht="23.25" x14ac:dyDescent="0.5">
      <c r="A101" s="9"/>
      <c r="B101" s="21" t="s">
        <v>111</v>
      </c>
      <c r="C101" s="24"/>
      <c r="D101" s="28" t="s">
        <v>42</v>
      </c>
      <c r="E101" s="46"/>
      <c r="F101" s="7"/>
      <c r="G101" s="7"/>
      <c r="H101" s="7"/>
      <c r="I101" s="7"/>
      <c r="J101" s="7"/>
      <c r="K101" s="10"/>
    </row>
    <row r="102" spans="1:11" ht="23.25" x14ac:dyDescent="0.5">
      <c r="A102" s="9"/>
      <c r="B102" s="21" t="s">
        <v>112</v>
      </c>
      <c r="C102" s="24"/>
      <c r="D102" s="28"/>
      <c r="E102" s="46"/>
      <c r="F102" s="7"/>
      <c r="G102" s="7"/>
      <c r="H102" s="7"/>
      <c r="I102" s="7"/>
      <c r="J102" s="7"/>
      <c r="K102" s="10"/>
    </row>
    <row r="103" spans="1:11" ht="24" thickBot="1" x14ac:dyDescent="0.55000000000000004">
      <c r="A103" s="11"/>
      <c r="B103" s="6" t="s">
        <v>113</v>
      </c>
      <c r="C103" s="24"/>
      <c r="D103" s="26" t="s">
        <v>42</v>
      </c>
      <c r="E103" s="51"/>
      <c r="F103" s="8"/>
      <c r="G103" s="8"/>
      <c r="H103" s="8"/>
      <c r="I103" s="8"/>
      <c r="J103" s="8"/>
      <c r="K103" s="12"/>
    </row>
    <row r="104" spans="1:11" ht="24" thickBot="1" x14ac:dyDescent="0.55000000000000004">
      <c r="A104" s="55"/>
      <c r="B104" s="312" t="s">
        <v>127</v>
      </c>
      <c r="C104" s="313"/>
      <c r="D104" s="59"/>
      <c r="E104" s="56"/>
      <c r="F104" s="57"/>
      <c r="G104" s="57"/>
      <c r="H104" s="57"/>
      <c r="I104" s="57"/>
      <c r="J104" s="57"/>
      <c r="K104" s="58"/>
    </row>
    <row r="105" spans="1:11" ht="26.25" x14ac:dyDescent="0.55000000000000004">
      <c r="A105" s="341" t="s">
        <v>41</v>
      </c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</row>
    <row r="106" spans="1:11" ht="24" thickBot="1" x14ac:dyDescent="0.55000000000000004">
      <c r="A106" s="342" t="str">
        <f>A80</f>
        <v>ส่วนราชการ กลุ่มงานนโยบายและแผน สำนักงานคณะกรรมการส่งเสริมการศึกษาเอกชน</v>
      </c>
      <c r="B106" s="342"/>
      <c r="C106" s="342"/>
      <c r="D106" s="342"/>
      <c r="E106" s="342"/>
      <c r="F106" s="342"/>
      <c r="G106" s="342"/>
      <c r="H106" s="342"/>
      <c r="I106" s="342"/>
      <c r="J106" s="342"/>
      <c r="K106" s="342"/>
    </row>
    <row r="107" spans="1:11" ht="24" thickTop="1" x14ac:dyDescent="0.5">
      <c r="A107" s="343" t="s">
        <v>5</v>
      </c>
      <c r="B107" s="343"/>
      <c r="C107" s="25" t="str">
        <f>C81</f>
        <v xml:space="preserve">ก่อสร้างอาคารเรียน ค.ส.ล. 2 ชั้น </v>
      </c>
      <c r="D107" s="25"/>
      <c r="E107" s="25"/>
      <c r="F107" s="343" t="s">
        <v>0</v>
      </c>
      <c r="G107" s="343"/>
      <c r="H107" s="344" t="str">
        <f>H81</f>
        <v>องค์การบริหารส่วนจังหวัดตาก</v>
      </c>
      <c r="I107" s="344"/>
      <c r="J107" s="344"/>
      <c r="K107" s="344"/>
    </row>
    <row r="108" spans="1:11" ht="23.25" x14ac:dyDescent="0.5">
      <c r="A108" s="338" t="s">
        <v>6</v>
      </c>
      <c r="B108" s="338"/>
      <c r="C108" s="339" t="str">
        <f>C82</f>
        <v>โรงเรียนอนุบาลตัวอย่าง จังหวัดกรุงเทพมหานคร</v>
      </c>
      <c r="D108" s="339"/>
      <c r="E108" s="339"/>
      <c r="F108" s="339" t="s">
        <v>29</v>
      </c>
      <c r="G108" s="339"/>
      <c r="H108" s="339" t="str">
        <f>H82</f>
        <v>วันที่   9   เดือน พฤศจิกายน  พ.ศ. 2550</v>
      </c>
      <c r="I108" s="339"/>
      <c r="J108" s="339"/>
      <c r="K108" s="339"/>
    </row>
    <row r="109" spans="1:11" ht="24" thickBot="1" x14ac:dyDescent="0.55000000000000004">
      <c r="A109" s="338" t="s">
        <v>7</v>
      </c>
      <c r="B109" s="338"/>
      <c r="C109" s="339" t="str">
        <f>C83</f>
        <v>888 ลงวันที่ 6 พฤษภาคม พ.ศ.  2559</v>
      </c>
      <c r="D109" s="339"/>
      <c r="E109" s="339"/>
      <c r="F109" s="340" t="s">
        <v>33</v>
      </c>
      <c r="G109" s="340"/>
      <c r="H109" s="339" t="str">
        <f>H83</f>
        <v>นายกฤษฎา  รอดสิน</v>
      </c>
      <c r="I109" s="339"/>
      <c r="J109" s="339"/>
      <c r="K109" s="339"/>
    </row>
    <row r="110" spans="1:11" ht="23.25" x14ac:dyDescent="0.5">
      <c r="A110" s="350" t="s">
        <v>9</v>
      </c>
      <c r="B110" s="330" t="s">
        <v>10</v>
      </c>
      <c r="C110" s="352"/>
      <c r="D110" s="332" t="s">
        <v>3</v>
      </c>
      <c r="E110" s="334" t="s">
        <v>2</v>
      </c>
      <c r="F110" s="354" t="s">
        <v>40</v>
      </c>
      <c r="G110" s="337"/>
      <c r="H110" s="336" t="s">
        <v>34</v>
      </c>
      <c r="I110" s="337"/>
      <c r="J110" s="48" t="s">
        <v>36</v>
      </c>
      <c r="K110" s="318" t="s">
        <v>4</v>
      </c>
    </row>
    <row r="111" spans="1:11" ht="24" thickBot="1" x14ac:dyDescent="0.55000000000000004">
      <c r="A111" s="351"/>
      <c r="B111" s="331"/>
      <c r="C111" s="353"/>
      <c r="D111" s="333"/>
      <c r="E111" s="335"/>
      <c r="F111" s="63" t="s">
        <v>129</v>
      </c>
      <c r="G111" s="49" t="s">
        <v>35</v>
      </c>
      <c r="H111" s="49" t="s">
        <v>129</v>
      </c>
      <c r="I111" s="49" t="s">
        <v>35</v>
      </c>
      <c r="J111" s="49" t="s">
        <v>23</v>
      </c>
      <c r="K111" s="319"/>
    </row>
    <row r="112" spans="1:11" ht="22.5" x14ac:dyDescent="0.45">
      <c r="A112" s="67"/>
      <c r="B112" s="345" t="s">
        <v>128</v>
      </c>
      <c r="C112" s="320"/>
      <c r="D112" s="52"/>
      <c r="E112" s="54"/>
      <c r="F112" s="64"/>
      <c r="G112" s="34"/>
      <c r="H112" s="34"/>
      <c r="I112" s="34"/>
      <c r="J112" s="34"/>
      <c r="K112" s="13"/>
    </row>
    <row r="113" spans="1:12" ht="23.25" x14ac:dyDescent="0.5">
      <c r="A113" s="35"/>
      <c r="B113" s="21" t="s">
        <v>114</v>
      </c>
      <c r="C113" s="76"/>
      <c r="D113" s="23"/>
      <c r="E113" s="23" t="s">
        <v>42</v>
      </c>
      <c r="F113" s="40"/>
      <c r="G113" s="37"/>
      <c r="H113" s="37"/>
      <c r="I113" s="37"/>
      <c r="J113" s="37"/>
      <c r="K113" s="10"/>
    </row>
    <row r="114" spans="1:12" ht="23.25" x14ac:dyDescent="0.5">
      <c r="A114" s="35"/>
      <c r="B114" s="21" t="s">
        <v>115</v>
      </c>
      <c r="C114" s="76"/>
      <c r="D114" s="23"/>
      <c r="E114" s="23"/>
      <c r="F114" s="40"/>
      <c r="G114" s="37"/>
      <c r="H114" s="37"/>
      <c r="I114" s="37"/>
      <c r="J114" s="37"/>
      <c r="K114" s="10"/>
    </row>
    <row r="115" spans="1:12" ht="23.25" x14ac:dyDescent="0.5">
      <c r="A115" s="35"/>
      <c r="B115" s="21" t="s">
        <v>116</v>
      </c>
      <c r="C115" s="76"/>
      <c r="D115" s="23"/>
      <c r="E115" s="23" t="s">
        <v>42</v>
      </c>
      <c r="F115" s="40"/>
      <c r="G115" s="37"/>
      <c r="H115" s="37"/>
      <c r="I115" s="37"/>
      <c r="J115" s="37"/>
      <c r="K115" s="10"/>
    </row>
    <row r="116" spans="1:12" ht="23.25" x14ac:dyDescent="0.5">
      <c r="A116" s="35"/>
      <c r="B116" s="21" t="s">
        <v>117</v>
      </c>
      <c r="C116" s="76"/>
      <c r="D116" s="23"/>
      <c r="E116" s="23" t="s">
        <v>42</v>
      </c>
      <c r="F116" s="40"/>
      <c r="G116" s="37"/>
      <c r="H116" s="37"/>
      <c r="I116" s="37"/>
      <c r="J116" s="37"/>
      <c r="K116" s="10"/>
    </row>
    <row r="117" spans="1:12" ht="23.25" x14ac:dyDescent="0.5">
      <c r="A117" s="35"/>
      <c r="B117" s="21" t="s">
        <v>118</v>
      </c>
      <c r="C117" s="76"/>
      <c r="D117" s="23"/>
      <c r="E117" s="23" t="s">
        <v>42</v>
      </c>
      <c r="F117" s="40"/>
      <c r="G117" s="37"/>
      <c r="H117" s="37"/>
      <c r="I117" s="37"/>
      <c r="J117" s="37"/>
      <c r="K117" s="10"/>
    </row>
    <row r="118" spans="1:12" ht="23.25" x14ac:dyDescent="0.5">
      <c r="A118" s="35"/>
      <c r="B118" s="21" t="s">
        <v>119</v>
      </c>
      <c r="C118" s="76"/>
      <c r="D118" s="23"/>
      <c r="E118" s="23"/>
      <c r="F118" s="40"/>
      <c r="G118" s="37"/>
      <c r="H118" s="37"/>
      <c r="I118" s="37"/>
      <c r="J118" s="37"/>
      <c r="K118" s="10"/>
    </row>
    <row r="119" spans="1:12" ht="23.25" x14ac:dyDescent="0.5">
      <c r="A119" s="35"/>
      <c r="B119" s="5" t="s">
        <v>120</v>
      </c>
      <c r="C119" s="17"/>
      <c r="D119" s="23"/>
      <c r="E119" s="23" t="s">
        <v>42</v>
      </c>
      <c r="F119" s="40"/>
      <c r="G119" s="37"/>
      <c r="H119" s="37"/>
      <c r="I119" s="37"/>
      <c r="J119" s="37"/>
      <c r="K119" s="10"/>
      <c r="L119" s="1" t="s">
        <v>1</v>
      </c>
    </row>
    <row r="120" spans="1:12" ht="23.25" x14ac:dyDescent="0.5">
      <c r="A120" s="35"/>
      <c r="B120" s="346" t="s">
        <v>44</v>
      </c>
      <c r="C120" s="326"/>
      <c r="D120" s="77"/>
      <c r="E120" s="78"/>
      <c r="F120" s="40"/>
      <c r="G120" s="37"/>
      <c r="H120" s="37"/>
      <c r="I120" s="37"/>
      <c r="J120" s="37"/>
      <c r="K120" s="10"/>
    </row>
    <row r="121" spans="1:12" ht="23.25" x14ac:dyDescent="0.5">
      <c r="A121" s="35"/>
      <c r="B121" s="21" t="s">
        <v>121</v>
      </c>
      <c r="C121" s="76"/>
      <c r="D121" s="23"/>
      <c r="E121" s="23" t="s">
        <v>10</v>
      </c>
      <c r="F121" s="40"/>
      <c r="G121" s="37"/>
      <c r="H121" s="37"/>
      <c r="I121" s="37"/>
      <c r="J121" s="37"/>
      <c r="K121" s="10"/>
    </row>
    <row r="122" spans="1:12" ht="23.25" x14ac:dyDescent="0.5">
      <c r="A122" s="35"/>
      <c r="B122" s="21" t="s">
        <v>122</v>
      </c>
      <c r="C122" s="76"/>
      <c r="D122" s="23"/>
      <c r="E122" s="23" t="s">
        <v>10</v>
      </c>
      <c r="F122" s="40"/>
      <c r="G122" s="37"/>
      <c r="H122" s="37"/>
      <c r="I122" s="37"/>
      <c r="J122" s="37"/>
      <c r="K122" s="10"/>
    </row>
    <row r="123" spans="1:12" ht="23.25" x14ac:dyDescent="0.5">
      <c r="A123" s="35"/>
      <c r="B123" s="21" t="s">
        <v>123</v>
      </c>
      <c r="C123" s="76"/>
      <c r="D123" s="23"/>
      <c r="E123" s="23"/>
      <c r="F123" s="40"/>
      <c r="G123" s="37"/>
      <c r="H123" s="37"/>
      <c r="I123" s="37"/>
      <c r="J123" s="37"/>
      <c r="K123" s="10"/>
    </row>
    <row r="124" spans="1:12" ht="23.25" x14ac:dyDescent="0.5">
      <c r="A124" s="16"/>
      <c r="B124" s="5" t="s">
        <v>124</v>
      </c>
      <c r="C124" s="17"/>
      <c r="D124" s="23"/>
      <c r="E124" s="23" t="s">
        <v>42</v>
      </c>
      <c r="F124" s="20"/>
      <c r="G124" s="7"/>
      <c r="H124" s="7"/>
      <c r="I124" s="7"/>
      <c r="J124" s="7"/>
      <c r="K124" s="10"/>
    </row>
    <row r="125" spans="1:12" ht="23.25" x14ac:dyDescent="0.5">
      <c r="A125" s="16"/>
      <c r="B125" s="5" t="s">
        <v>125</v>
      </c>
      <c r="C125" s="17"/>
      <c r="D125" s="23"/>
      <c r="E125" s="23" t="s">
        <v>42</v>
      </c>
      <c r="F125" s="20"/>
      <c r="G125" s="7"/>
      <c r="H125" s="7"/>
      <c r="I125" s="7"/>
      <c r="J125" s="7"/>
      <c r="K125" s="10"/>
    </row>
    <row r="126" spans="1:12" ht="23.25" x14ac:dyDescent="0.5">
      <c r="A126" s="16"/>
      <c r="B126" s="5" t="s">
        <v>126</v>
      </c>
      <c r="C126" s="79"/>
      <c r="D126" s="23"/>
      <c r="E126" s="23" t="s">
        <v>42</v>
      </c>
      <c r="F126" s="20"/>
      <c r="G126" s="7"/>
      <c r="H126" s="7"/>
      <c r="I126" s="7"/>
      <c r="J126" s="7"/>
      <c r="K126" s="10"/>
    </row>
    <row r="127" spans="1:12" ht="23.25" x14ac:dyDescent="0.5">
      <c r="A127" s="16"/>
      <c r="B127" s="347"/>
      <c r="C127" s="316"/>
      <c r="D127" s="23"/>
      <c r="E127" s="80"/>
      <c r="F127" s="20"/>
      <c r="G127" s="7"/>
      <c r="H127" s="7"/>
      <c r="I127" s="7"/>
      <c r="J127" s="7"/>
      <c r="K127" s="10"/>
    </row>
    <row r="128" spans="1:12" ht="23.25" x14ac:dyDescent="0.5">
      <c r="A128" s="16"/>
      <c r="B128" s="347"/>
      <c r="C128" s="316"/>
      <c r="D128" s="19"/>
      <c r="E128" s="46"/>
      <c r="F128" s="20"/>
      <c r="G128" s="7"/>
      <c r="H128" s="7"/>
      <c r="I128" s="7"/>
      <c r="J128" s="7"/>
      <c r="K128" s="10"/>
    </row>
    <row r="129" spans="1:11" ht="24" thickBot="1" x14ac:dyDescent="0.55000000000000004">
      <c r="A129" s="68"/>
      <c r="B129" s="348"/>
      <c r="C129" s="349"/>
      <c r="D129" s="14"/>
      <c r="E129" s="50"/>
      <c r="F129" s="65"/>
      <c r="G129" s="8"/>
      <c r="H129" s="8"/>
      <c r="I129" s="8"/>
      <c r="J129" s="8"/>
      <c r="K129" s="12"/>
    </row>
    <row r="130" spans="1:11" ht="24" thickBot="1" x14ac:dyDescent="0.55000000000000004">
      <c r="A130" s="55"/>
      <c r="B130" s="312" t="s">
        <v>127</v>
      </c>
      <c r="C130" s="313"/>
      <c r="D130" s="59"/>
      <c r="E130" s="56"/>
      <c r="F130" s="57"/>
      <c r="G130" s="57"/>
      <c r="H130" s="57"/>
      <c r="I130" s="57"/>
      <c r="J130" s="57"/>
      <c r="K130" s="58"/>
    </row>
    <row r="131" spans="1:11" ht="26.25" x14ac:dyDescent="0.55000000000000004">
      <c r="A131" s="341" t="s">
        <v>41</v>
      </c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</row>
    <row r="132" spans="1:11" ht="24" thickBot="1" x14ac:dyDescent="0.55000000000000004">
      <c r="A132" s="342" t="str">
        <f>A106</f>
        <v>ส่วนราชการ กลุ่มงานนโยบายและแผน สำนักงานคณะกรรมการส่งเสริมการศึกษาเอกชน</v>
      </c>
      <c r="B132" s="342"/>
      <c r="C132" s="342"/>
      <c r="D132" s="342"/>
      <c r="E132" s="342"/>
      <c r="F132" s="342"/>
      <c r="G132" s="342"/>
      <c r="H132" s="342"/>
      <c r="I132" s="342"/>
      <c r="J132" s="342"/>
      <c r="K132" s="342"/>
    </row>
    <row r="133" spans="1:11" ht="24" thickTop="1" x14ac:dyDescent="0.5">
      <c r="A133" s="343" t="s">
        <v>5</v>
      </c>
      <c r="B133" s="343"/>
      <c r="C133" s="25" t="str">
        <f>C107</f>
        <v xml:space="preserve">ก่อสร้างอาคารเรียน ค.ส.ล. 2 ชั้น </v>
      </c>
      <c r="D133" s="25"/>
      <c r="E133" s="25"/>
      <c r="F133" s="343" t="s">
        <v>0</v>
      </c>
      <c r="G133" s="343"/>
      <c r="H133" s="344" t="str">
        <f>H107</f>
        <v>องค์การบริหารส่วนจังหวัดตาก</v>
      </c>
      <c r="I133" s="344"/>
      <c r="J133" s="344"/>
      <c r="K133" s="344"/>
    </row>
    <row r="134" spans="1:11" ht="23.25" x14ac:dyDescent="0.5">
      <c r="A134" s="338" t="s">
        <v>6</v>
      </c>
      <c r="B134" s="338"/>
      <c r="C134" s="339" t="str">
        <f>C108</f>
        <v>โรงเรียนอนุบาลตัวอย่าง จังหวัดกรุงเทพมหานคร</v>
      </c>
      <c r="D134" s="339"/>
      <c r="E134" s="339"/>
      <c r="F134" s="339" t="s">
        <v>29</v>
      </c>
      <c r="G134" s="339"/>
      <c r="H134" s="339" t="str">
        <f>H108</f>
        <v>วันที่   9   เดือน พฤศจิกายน  พ.ศ. 2550</v>
      </c>
      <c r="I134" s="339"/>
      <c r="J134" s="339"/>
      <c r="K134" s="339"/>
    </row>
    <row r="135" spans="1:11" ht="24" thickBot="1" x14ac:dyDescent="0.55000000000000004">
      <c r="A135" s="338" t="s">
        <v>7</v>
      </c>
      <c r="B135" s="338"/>
      <c r="C135" s="339" t="str">
        <f>C109</f>
        <v>888 ลงวันที่ 6 พฤษภาคม พ.ศ.  2559</v>
      </c>
      <c r="D135" s="339"/>
      <c r="E135" s="339"/>
      <c r="F135" s="340" t="s">
        <v>33</v>
      </c>
      <c r="G135" s="340"/>
      <c r="H135" s="339" t="str">
        <f>H109</f>
        <v>นายกฤษฎา  รอดสิน</v>
      </c>
      <c r="I135" s="339"/>
      <c r="J135" s="339"/>
      <c r="K135" s="339"/>
    </row>
    <row r="136" spans="1:11" ht="23.25" x14ac:dyDescent="0.5">
      <c r="A136" s="328" t="s">
        <v>9</v>
      </c>
      <c r="B136" s="330" t="s">
        <v>10</v>
      </c>
      <c r="C136" s="330"/>
      <c r="D136" s="332" t="s">
        <v>3</v>
      </c>
      <c r="E136" s="334" t="s">
        <v>2</v>
      </c>
      <c r="F136" s="336" t="s">
        <v>40</v>
      </c>
      <c r="G136" s="337"/>
      <c r="H136" s="336" t="s">
        <v>34</v>
      </c>
      <c r="I136" s="337"/>
      <c r="J136" s="48" t="s">
        <v>36</v>
      </c>
      <c r="K136" s="318" t="s">
        <v>4</v>
      </c>
    </row>
    <row r="137" spans="1:11" ht="24" thickBot="1" x14ac:dyDescent="0.55000000000000004">
      <c r="A137" s="329"/>
      <c r="B137" s="331"/>
      <c r="C137" s="331"/>
      <c r="D137" s="333"/>
      <c r="E137" s="335"/>
      <c r="F137" s="49" t="s">
        <v>129</v>
      </c>
      <c r="G137" s="49" t="s">
        <v>35</v>
      </c>
      <c r="H137" s="49" t="s">
        <v>129</v>
      </c>
      <c r="I137" s="49" t="s">
        <v>35</v>
      </c>
      <c r="J137" s="49" t="s">
        <v>23</v>
      </c>
      <c r="K137" s="319"/>
    </row>
    <row r="138" spans="1:11" ht="22.5" x14ac:dyDescent="0.45">
      <c r="A138" s="33"/>
      <c r="B138" s="320" t="s">
        <v>128</v>
      </c>
      <c r="C138" s="321"/>
      <c r="D138" s="52"/>
      <c r="E138" s="53"/>
      <c r="F138" s="34"/>
      <c r="G138" s="34"/>
      <c r="H138" s="34"/>
      <c r="I138" s="34"/>
      <c r="J138" s="34"/>
      <c r="K138" s="13"/>
    </row>
    <row r="139" spans="1:11" ht="23.25" x14ac:dyDescent="0.5">
      <c r="A139" s="35"/>
      <c r="B139" s="322"/>
      <c r="C139" s="323"/>
      <c r="D139" s="36"/>
      <c r="E139" s="43"/>
      <c r="F139" s="37"/>
      <c r="G139" s="37"/>
      <c r="H139" s="37"/>
      <c r="I139" s="37"/>
      <c r="J139" s="37"/>
      <c r="K139" s="10"/>
    </row>
    <row r="140" spans="1:11" ht="23.25" x14ac:dyDescent="0.5">
      <c r="A140" s="38"/>
      <c r="B140" s="324"/>
      <c r="C140" s="325"/>
      <c r="D140" s="39"/>
      <c r="E140" s="44"/>
      <c r="F140" s="40"/>
      <c r="G140" s="37"/>
      <c r="H140" s="37"/>
      <c r="I140" s="37"/>
      <c r="J140" s="37"/>
      <c r="K140" s="10"/>
    </row>
    <row r="141" spans="1:11" ht="23.25" x14ac:dyDescent="0.5">
      <c r="A141" s="38"/>
      <c r="B141" s="326"/>
      <c r="C141" s="327"/>
      <c r="D141" s="41"/>
      <c r="E141" s="45"/>
      <c r="F141" s="37"/>
      <c r="G141" s="37"/>
      <c r="H141" s="37"/>
      <c r="I141" s="37"/>
      <c r="J141" s="37"/>
      <c r="K141" s="10"/>
    </row>
    <row r="142" spans="1:11" ht="23.25" x14ac:dyDescent="0.5">
      <c r="A142" s="38"/>
      <c r="B142" s="314"/>
      <c r="C142" s="315"/>
      <c r="D142" s="42"/>
      <c r="E142" s="45"/>
      <c r="F142" s="37"/>
      <c r="G142" s="37"/>
      <c r="H142" s="37"/>
      <c r="I142" s="37"/>
      <c r="J142" s="37"/>
      <c r="K142" s="10"/>
    </row>
    <row r="143" spans="1:11" ht="23.25" x14ac:dyDescent="0.5">
      <c r="A143" s="38"/>
      <c r="B143" s="314"/>
      <c r="C143" s="315"/>
      <c r="D143" s="42"/>
      <c r="E143" s="45"/>
      <c r="F143" s="37"/>
      <c r="G143" s="37"/>
      <c r="H143" s="37"/>
      <c r="I143" s="37"/>
      <c r="J143" s="37"/>
      <c r="K143" s="10"/>
    </row>
    <row r="144" spans="1:11" ht="23.25" x14ac:dyDescent="0.5">
      <c r="A144" s="38"/>
      <c r="B144" s="314"/>
      <c r="C144" s="315"/>
      <c r="D144" s="42"/>
      <c r="E144" s="45"/>
      <c r="F144" s="37"/>
      <c r="G144" s="37"/>
      <c r="H144" s="37"/>
      <c r="I144" s="37"/>
      <c r="J144" s="37"/>
      <c r="K144" s="10"/>
    </row>
    <row r="145" spans="1:12" ht="23.25" x14ac:dyDescent="0.5">
      <c r="A145" s="38"/>
      <c r="B145" s="314"/>
      <c r="C145" s="315"/>
      <c r="D145" s="42"/>
      <c r="E145" s="45"/>
      <c r="F145" s="37"/>
      <c r="G145" s="37"/>
      <c r="H145" s="37"/>
      <c r="I145" s="37"/>
      <c r="J145" s="37"/>
      <c r="K145" s="10"/>
      <c r="L145" s="1" t="s">
        <v>1</v>
      </c>
    </row>
    <row r="146" spans="1:12" ht="23.25" x14ac:dyDescent="0.5">
      <c r="A146" s="38"/>
      <c r="B146" s="314"/>
      <c r="C146" s="315"/>
      <c r="D146" s="42"/>
      <c r="E146" s="45"/>
      <c r="F146" s="37"/>
      <c r="G146" s="37"/>
      <c r="H146" s="37"/>
      <c r="I146" s="37"/>
      <c r="J146" s="37"/>
      <c r="K146" s="10"/>
    </row>
    <row r="147" spans="1:12" ht="23.25" x14ac:dyDescent="0.5">
      <c r="A147" s="38"/>
      <c r="B147" s="314"/>
      <c r="C147" s="315"/>
      <c r="D147" s="42"/>
      <c r="E147" s="45"/>
      <c r="F147" s="37"/>
      <c r="G147" s="37"/>
      <c r="H147" s="37"/>
      <c r="I147" s="37"/>
      <c r="J147" s="37"/>
      <c r="K147" s="10"/>
    </row>
    <row r="148" spans="1:12" ht="23.25" x14ac:dyDescent="0.5">
      <c r="A148" s="38"/>
      <c r="B148" s="314"/>
      <c r="C148" s="315"/>
      <c r="D148" s="42"/>
      <c r="E148" s="45"/>
      <c r="F148" s="37"/>
      <c r="G148" s="37"/>
      <c r="H148" s="37"/>
      <c r="I148" s="37"/>
      <c r="J148" s="37"/>
      <c r="K148" s="10"/>
    </row>
    <row r="149" spans="1:12" ht="23.25" x14ac:dyDescent="0.5">
      <c r="A149" s="38"/>
      <c r="B149" s="314"/>
      <c r="C149" s="315"/>
      <c r="D149" s="42"/>
      <c r="E149" s="45"/>
      <c r="F149" s="37"/>
      <c r="G149" s="37"/>
      <c r="H149" s="37"/>
      <c r="I149" s="37"/>
      <c r="J149" s="37"/>
      <c r="K149" s="10"/>
    </row>
    <row r="150" spans="1:12" ht="23.25" x14ac:dyDescent="0.5">
      <c r="A150" s="9"/>
      <c r="B150" s="316"/>
      <c r="C150" s="317"/>
      <c r="D150" s="15"/>
      <c r="E150" s="46"/>
      <c r="F150" s="7"/>
      <c r="G150" s="7"/>
      <c r="H150" s="7"/>
      <c r="I150" s="7"/>
      <c r="J150" s="7"/>
      <c r="K150" s="10"/>
    </row>
    <row r="151" spans="1:12" ht="23.25" x14ac:dyDescent="0.5">
      <c r="A151" s="9"/>
      <c r="B151" s="316"/>
      <c r="C151" s="317"/>
      <c r="D151" s="19"/>
      <c r="E151" s="46"/>
      <c r="F151" s="7"/>
      <c r="G151" s="7"/>
      <c r="H151" s="7"/>
      <c r="I151" s="7"/>
      <c r="J151" s="7"/>
      <c r="K151" s="10"/>
    </row>
    <row r="152" spans="1:12" ht="23.25" x14ac:dyDescent="0.5">
      <c r="A152" s="9"/>
      <c r="B152" s="316"/>
      <c r="C152" s="317"/>
      <c r="D152" s="19"/>
      <c r="E152" s="46"/>
      <c r="F152" s="7"/>
      <c r="G152" s="7"/>
      <c r="H152" s="7"/>
      <c r="I152" s="7"/>
      <c r="J152" s="7"/>
      <c r="K152" s="10"/>
    </row>
    <row r="153" spans="1:12" ht="23.25" x14ac:dyDescent="0.5">
      <c r="A153" s="9"/>
      <c r="B153" s="316"/>
      <c r="C153" s="317"/>
      <c r="D153" s="19"/>
      <c r="E153" s="46"/>
      <c r="F153" s="7"/>
      <c r="G153" s="7"/>
      <c r="H153" s="7"/>
      <c r="I153" s="7"/>
      <c r="J153" s="7"/>
      <c r="K153" s="10"/>
    </row>
    <row r="154" spans="1:12" ht="23.25" x14ac:dyDescent="0.5">
      <c r="A154" s="9"/>
      <c r="B154" s="316"/>
      <c r="C154" s="317"/>
      <c r="D154" s="19"/>
      <c r="E154" s="46"/>
      <c r="F154" s="7"/>
      <c r="G154" s="7"/>
      <c r="H154" s="7"/>
      <c r="I154" s="7"/>
      <c r="J154" s="7"/>
      <c r="K154" s="10"/>
    </row>
    <row r="155" spans="1:12" ht="24" thickBot="1" x14ac:dyDescent="0.55000000000000004">
      <c r="A155" s="11"/>
      <c r="B155" s="310"/>
      <c r="C155" s="311"/>
      <c r="D155" s="32"/>
      <c r="E155" s="51"/>
      <c r="F155" s="8"/>
      <c r="G155" s="8"/>
      <c r="H155" s="8"/>
      <c r="I155" s="8"/>
      <c r="J155" s="8"/>
      <c r="K155" s="12"/>
    </row>
    <row r="156" spans="1:12" ht="24" thickBot="1" x14ac:dyDescent="0.55000000000000004">
      <c r="A156" s="55"/>
      <c r="B156" s="312" t="s">
        <v>127</v>
      </c>
      <c r="C156" s="313"/>
      <c r="D156" s="59"/>
      <c r="E156" s="56"/>
      <c r="F156" s="57"/>
      <c r="G156" s="57"/>
      <c r="H156" s="57"/>
      <c r="I156" s="57"/>
      <c r="J156" s="57"/>
      <c r="K156" s="58"/>
    </row>
    <row r="157" spans="1:12" ht="26.25" x14ac:dyDescent="0.55000000000000004">
      <c r="A157" s="341" t="s">
        <v>41</v>
      </c>
      <c r="B157" s="341"/>
      <c r="C157" s="341"/>
      <c r="D157" s="341"/>
      <c r="E157" s="341"/>
      <c r="F157" s="341"/>
      <c r="G157" s="341"/>
      <c r="H157" s="341"/>
      <c r="I157" s="341"/>
      <c r="J157" s="341"/>
      <c r="K157" s="341"/>
    </row>
    <row r="158" spans="1:12" ht="24" thickBot="1" x14ac:dyDescent="0.55000000000000004">
      <c r="A158" s="342" t="str">
        <f>A132</f>
        <v>ส่วนราชการ กลุ่มงานนโยบายและแผน สำนักงานคณะกรรมการส่งเสริมการศึกษาเอกชน</v>
      </c>
      <c r="B158" s="342"/>
      <c r="C158" s="342"/>
      <c r="D158" s="342"/>
      <c r="E158" s="342"/>
      <c r="F158" s="342"/>
      <c r="G158" s="342"/>
      <c r="H158" s="342"/>
      <c r="I158" s="342"/>
      <c r="J158" s="342"/>
      <c r="K158" s="342"/>
    </row>
    <row r="159" spans="1:12" ht="24" thickTop="1" x14ac:dyDescent="0.5">
      <c r="A159" s="343" t="s">
        <v>5</v>
      </c>
      <c r="B159" s="343"/>
      <c r="C159" s="25" t="str">
        <f>C133</f>
        <v xml:space="preserve">ก่อสร้างอาคารเรียน ค.ส.ล. 2 ชั้น </v>
      </c>
      <c r="D159" s="25"/>
      <c r="E159" s="25"/>
      <c r="F159" s="343" t="s">
        <v>0</v>
      </c>
      <c r="G159" s="343"/>
      <c r="H159" s="344" t="str">
        <f>H133</f>
        <v>องค์การบริหารส่วนจังหวัดตาก</v>
      </c>
      <c r="I159" s="344"/>
      <c r="J159" s="344"/>
      <c r="K159" s="344"/>
    </row>
    <row r="160" spans="1:12" ht="23.25" x14ac:dyDescent="0.5">
      <c r="A160" s="338" t="s">
        <v>6</v>
      </c>
      <c r="B160" s="338"/>
      <c r="C160" s="339" t="str">
        <f>C134</f>
        <v>โรงเรียนอนุบาลตัวอย่าง จังหวัดกรุงเทพมหานคร</v>
      </c>
      <c r="D160" s="339"/>
      <c r="E160" s="339"/>
      <c r="F160" s="339" t="s">
        <v>29</v>
      </c>
      <c r="G160" s="339"/>
      <c r="H160" s="339" t="str">
        <f>H134</f>
        <v>วันที่   9   เดือน พฤศจิกายน  พ.ศ. 2550</v>
      </c>
      <c r="I160" s="339"/>
      <c r="J160" s="339"/>
      <c r="K160" s="339"/>
    </row>
    <row r="161" spans="1:12" ht="24" thickBot="1" x14ac:dyDescent="0.55000000000000004">
      <c r="A161" s="338" t="s">
        <v>7</v>
      </c>
      <c r="B161" s="338"/>
      <c r="C161" s="339" t="str">
        <f>C135</f>
        <v>888 ลงวันที่ 6 พฤษภาคม พ.ศ.  2559</v>
      </c>
      <c r="D161" s="339"/>
      <c r="E161" s="339"/>
      <c r="F161" s="340" t="s">
        <v>33</v>
      </c>
      <c r="G161" s="340"/>
      <c r="H161" s="339" t="str">
        <f>H135</f>
        <v>นายกฤษฎา  รอดสิน</v>
      </c>
      <c r="I161" s="339"/>
      <c r="J161" s="339"/>
      <c r="K161" s="339"/>
    </row>
    <row r="162" spans="1:12" ht="23.25" x14ac:dyDescent="0.5">
      <c r="A162" s="328" t="s">
        <v>9</v>
      </c>
      <c r="B162" s="330" t="s">
        <v>10</v>
      </c>
      <c r="C162" s="330"/>
      <c r="D162" s="332" t="s">
        <v>3</v>
      </c>
      <c r="E162" s="334" t="s">
        <v>2</v>
      </c>
      <c r="F162" s="336" t="s">
        <v>40</v>
      </c>
      <c r="G162" s="337"/>
      <c r="H162" s="336" t="s">
        <v>34</v>
      </c>
      <c r="I162" s="337"/>
      <c r="J162" s="48" t="s">
        <v>36</v>
      </c>
      <c r="K162" s="318" t="s">
        <v>4</v>
      </c>
    </row>
    <row r="163" spans="1:12" ht="24" thickBot="1" x14ac:dyDescent="0.55000000000000004">
      <c r="A163" s="329"/>
      <c r="B163" s="331"/>
      <c r="C163" s="331"/>
      <c r="D163" s="333"/>
      <c r="E163" s="335"/>
      <c r="F163" s="49" t="s">
        <v>129</v>
      </c>
      <c r="G163" s="49" t="s">
        <v>35</v>
      </c>
      <c r="H163" s="49" t="s">
        <v>129</v>
      </c>
      <c r="I163" s="49" t="s">
        <v>35</v>
      </c>
      <c r="J163" s="49" t="s">
        <v>23</v>
      </c>
      <c r="K163" s="319"/>
    </row>
    <row r="164" spans="1:12" ht="22.5" x14ac:dyDescent="0.45">
      <c r="A164" s="33"/>
      <c r="B164" s="320" t="s">
        <v>128</v>
      </c>
      <c r="C164" s="321"/>
      <c r="D164" s="52"/>
      <c r="E164" s="53"/>
      <c r="F164" s="34"/>
      <c r="G164" s="34"/>
      <c r="H164" s="34"/>
      <c r="I164" s="34"/>
      <c r="J164" s="34"/>
      <c r="K164" s="13"/>
    </row>
    <row r="165" spans="1:12" ht="23.25" x14ac:dyDescent="0.5">
      <c r="A165" s="35"/>
      <c r="B165" s="322"/>
      <c r="C165" s="323"/>
      <c r="D165" s="36"/>
      <c r="E165" s="43"/>
      <c r="F165" s="37"/>
      <c r="G165" s="37"/>
      <c r="H165" s="37"/>
      <c r="I165" s="37"/>
      <c r="J165" s="37"/>
      <c r="K165" s="10"/>
    </row>
    <row r="166" spans="1:12" ht="23.25" x14ac:dyDescent="0.5">
      <c r="A166" s="38"/>
      <c r="B166" s="324"/>
      <c r="C166" s="325"/>
      <c r="D166" s="39"/>
      <c r="E166" s="44"/>
      <c r="F166" s="40"/>
      <c r="G166" s="37"/>
      <c r="H166" s="37"/>
      <c r="I166" s="37"/>
      <c r="J166" s="37"/>
      <c r="K166" s="10"/>
    </row>
    <row r="167" spans="1:12" ht="23.25" x14ac:dyDescent="0.5">
      <c r="A167" s="38"/>
      <c r="B167" s="326"/>
      <c r="C167" s="327"/>
      <c r="D167" s="41"/>
      <c r="E167" s="45"/>
      <c r="F167" s="37"/>
      <c r="G167" s="37"/>
      <c r="H167" s="37"/>
      <c r="I167" s="37"/>
      <c r="J167" s="37"/>
      <c r="K167" s="10"/>
    </row>
    <row r="168" spans="1:12" ht="23.25" x14ac:dyDescent="0.5">
      <c r="A168" s="38"/>
      <c r="B168" s="314"/>
      <c r="C168" s="315"/>
      <c r="D168" s="42"/>
      <c r="E168" s="45"/>
      <c r="F168" s="37"/>
      <c r="G168" s="37"/>
      <c r="H168" s="37"/>
      <c r="I168" s="37"/>
      <c r="J168" s="37"/>
      <c r="K168" s="10"/>
    </row>
    <row r="169" spans="1:12" ht="23.25" x14ac:dyDescent="0.5">
      <c r="A169" s="38"/>
      <c r="B169" s="314"/>
      <c r="C169" s="315"/>
      <c r="D169" s="42"/>
      <c r="E169" s="45"/>
      <c r="F169" s="37"/>
      <c r="G169" s="37"/>
      <c r="H169" s="37"/>
      <c r="I169" s="37"/>
      <c r="J169" s="37"/>
      <c r="K169" s="10"/>
    </row>
    <row r="170" spans="1:12" ht="23.25" x14ac:dyDescent="0.5">
      <c r="A170" s="38"/>
      <c r="B170" s="314"/>
      <c r="C170" s="315"/>
      <c r="D170" s="42"/>
      <c r="E170" s="45"/>
      <c r="F170" s="37"/>
      <c r="G170" s="37"/>
      <c r="H170" s="37"/>
      <c r="I170" s="37"/>
      <c r="J170" s="37"/>
      <c r="K170" s="10"/>
    </row>
    <row r="171" spans="1:12" ht="23.25" x14ac:dyDescent="0.5">
      <c r="A171" s="38"/>
      <c r="B171" s="314"/>
      <c r="C171" s="315"/>
      <c r="D171" s="42"/>
      <c r="E171" s="45"/>
      <c r="F171" s="37"/>
      <c r="G171" s="37"/>
      <c r="H171" s="37"/>
      <c r="I171" s="37"/>
      <c r="J171" s="37"/>
      <c r="K171" s="10"/>
      <c r="L171" s="1" t="s">
        <v>1</v>
      </c>
    </row>
    <row r="172" spans="1:12" ht="23.25" x14ac:dyDescent="0.5">
      <c r="A172" s="38"/>
      <c r="B172" s="314"/>
      <c r="C172" s="315"/>
      <c r="D172" s="42"/>
      <c r="E172" s="45"/>
      <c r="F172" s="37"/>
      <c r="G172" s="37"/>
      <c r="H172" s="37"/>
      <c r="I172" s="37"/>
      <c r="J172" s="37"/>
      <c r="K172" s="10"/>
    </row>
    <row r="173" spans="1:12" ht="23.25" x14ac:dyDescent="0.5">
      <c r="A173" s="38"/>
      <c r="B173" s="314"/>
      <c r="C173" s="315"/>
      <c r="D173" s="42"/>
      <c r="E173" s="45"/>
      <c r="F173" s="37"/>
      <c r="G173" s="37"/>
      <c r="H173" s="37"/>
      <c r="I173" s="37"/>
      <c r="J173" s="37"/>
      <c r="K173" s="10"/>
    </row>
    <row r="174" spans="1:12" ht="23.25" x14ac:dyDescent="0.5">
      <c r="A174" s="38"/>
      <c r="B174" s="314"/>
      <c r="C174" s="315"/>
      <c r="D174" s="42"/>
      <c r="E174" s="45"/>
      <c r="F174" s="37"/>
      <c r="G174" s="37"/>
      <c r="H174" s="37"/>
      <c r="I174" s="37"/>
      <c r="J174" s="37"/>
      <c r="K174" s="10"/>
    </row>
    <row r="175" spans="1:12" ht="23.25" x14ac:dyDescent="0.5">
      <c r="A175" s="38"/>
      <c r="B175" s="314"/>
      <c r="C175" s="315"/>
      <c r="D175" s="42"/>
      <c r="E175" s="45"/>
      <c r="F175" s="37"/>
      <c r="G175" s="37"/>
      <c r="H175" s="37"/>
      <c r="I175" s="37"/>
      <c r="J175" s="37"/>
      <c r="K175" s="10"/>
    </row>
    <row r="176" spans="1:12" ht="23.25" x14ac:dyDescent="0.5">
      <c r="A176" s="9"/>
      <c r="B176" s="316"/>
      <c r="C176" s="317"/>
      <c r="D176" s="15"/>
      <c r="E176" s="46"/>
      <c r="F176" s="7"/>
      <c r="G176" s="7"/>
      <c r="H176" s="7"/>
      <c r="I176" s="7"/>
      <c r="J176" s="7"/>
      <c r="K176" s="10"/>
    </row>
    <row r="177" spans="1:11" ht="23.25" x14ac:dyDescent="0.5">
      <c r="A177" s="9"/>
      <c r="B177" s="316"/>
      <c r="C177" s="317"/>
      <c r="D177" s="19"/>
      <c r="E177" s="46"/>
      <c r="F177" s="7"/>
      <c r="G177" s="7"/>
      <c r="H177" s="7"/>
      <c r="I177" s="7"/>
      <c r="J177" s="7"/>
      <c r="K177" s="10"/>
    </row>
    <row r="178" spans="1:11" ht="23.25" x14ac:dyDescent="0.5">
      <c r="A178" s="9"/>
      <c r="B178" s="316"/>
      <c r="C178" s="317"/>
      <c r="D178" s="19"/>
      <c r="E178" s="46"/>
      <c r="F178" s="7"/>
      <c r="G178" s="7"/>
      <c r="H178" s="7"/>
      <c r="I178" s="7"/>
      <c r="J178" s="7"/>
      <c r="K178" s="10"/>
    </row>
    <row r="179" spans="1:11" ht="23.25" x14ac:dyDescent="0.5">
      <c r="A179" s="9"/>
      <c r="B179" s="316"/>
      <c r="C179" s="317"/>
      <c r="D179" s="19"/>
      <c r="E179" s="46"/>
      <c r="F179" s="7"/>
      <c r="G179" s="7"/>
      <c r="H179" s="7"/>
      <c r="I179" s="7"/>
      <c r="J179" s="7"/>
      <c r="K179" s="10"/>
    </row>
    <row r="180" spans="1:11" ht="23.25" x14ac:dyDescent="0.5">
      <c r="A180" s="9"/>
      <c r="B180" s="316"/>
      <c r="C180" s="317"/>
      <c r="D180" s="19"/>
      <c r="E180" s="46"/>
      <c r="F180" s="7"/>
      <c r="G180" s="7"/>
      <c r="H180" s="7"/>
      <c r="I180" s="7"/>
      <c r="J180" s="7"/>
      <c r="K180" s="10"/>
    </row>
    <row r="181" spans="1:11" ht="24" thickBot="1" x14ac:dyDescent="0.55000000000000004">
      <c r="A181" s="11"/>
      <c r="B181" s="310"/>
      <c r="C181" s="311"/>
      <c r="D181" s="32"/>
      <c r="E181" s="51"/>
      <c r="F181" s="8"/>
      <c r="G181" s="8"/>
      <c r="H181" s="8"/>
      <c r="I181" s="8"/>
      <c r="J181" s="8"/>
      <c r="K181" s="12"/>
    </row>
    <row r="182" spans="1:11" ht="24" thickBot="1" x14ac:dyDescent="0.55000000000000004">
      <c r="A182" s="55"/>
      <c r="B182" s="312" t="s">
        <v>127</v>
      </c>
      <c r="C182" s="313"/>
      <c r="D182" s="59"/>
      <c r="E182" s="56"/>
      <c r="F182" s="57"/>
      <c r="G182" s="57"/>
      <c r="H182" s="57"/>
      <c r="I182" s="57"/>
      <c r="J182" s="57"/>
      <c r="K182" s="58"/>
    </row>
  </sheetData>
  <mergeCells count="198">
    <mergeCell ref="A31:B31"/>
    <mergeCell ref="C31:E31"/>
    <mergeCell ref="F31:G31"/>
    <mergeCell ref="H31:K31"/>
    <mergeCell ref="K32:K33"/>
    <mergeCell ref="B34:C34"/>
    <mergeCell ref="A32:A33"/>
    <mergeCell ref="E32:E33"/>
    <mergeCell ref="F32:G32"/>
    <mergeCell ref="H32:I32"/>
    <mergeCell ref="B32:C33"/>
    <mergeCell ref="D32:D33"/>
    <mergeCell ref="B8:C8"/>
    <mergeCell ref="B26:C26"/>
    <mergeCell ref="A27:K27"/>
    <mergeCell ref="A28:K28"/>
    <mergeCell ref="A29:B29"/>
    <mergeCell ref="F29:G29"/>
    <mergeCell ref="H29:K29"/>
    <mergeCell ref="A30:B30"/>
    <mergeCell ref="C30:E30"/>
    <mergeCell ref="F30:G30"/>
    <mergeCell ref="H30:K30"/>
    <mergeCell ref="A5:B5"/>
    <mergeCell ref="C5:E5"/>
    <mergeCell ref="F5:G5"/>
    <mergeCell ref="H5:K5"/>
    <mergeCell ref="A6:A7"/>
    <mergeCell ref="B6:C7"/>
    <mergeCell ref="D6:D7"/>
    <mergeCell ref="E6:E7"/>
    <mergeCell ref="H6:I6"/>
    <mergeCell ref="K6:K7"/>
    <mergeCell ref="F6:G6"/>
    <mergeCell ref="A1:K1"/>
    <mergeCell ref="A2:K2"/>
    <mergeCell ref="A3:B3"/>
    <mergeCell ref="F3:G3"/>
    <mergeCell ref="H3:K3"/>
    <mergeCell ref="A4:B4"/>
    <mergeCell ref="C4:E4"/>
    <mergeCell ref="F4:G4"/>
    <mergeCell ref="H4:K4"/>
    <mergeCell ref="A56:B56"/>
    <mergeCell ref="C56:E56"/>
    <mergeCell ref="F56:G56"/>
    <mergeCell ref="H56:K56"/>
    <mergeCell ref="B52:C52"/>
    <mergeCell ref="A53:K53"/>
    <mergeCell ref="A54:K54"/>
    <mergeCell ref="A55:B55"/>
    <mergeCell ref="F55:G55"/>
    <mergeCell ref="H55:K55"/>
    <mergeCell ref="A57:B57"/>
    <mergeCell ref="C57:E57"/>
    <mergeCell ref="F57:G57"/>
    <mergeCell ref="H57:K57"/>
    <mergeCell ref="B72:C72"/>
    <mergeCell ref="K58:K59"/>
    <mergeCell ref="B60:C60"/>
    <mergeCell ref="A58:A59"/>
    <mergeCell ref="B58:C59"/>
    <mergeCell ref="D58:D59"/>
    <mergeCell ref="A81:B81"/>
    <mergeCell ref="F81:G81"/>
    <mergeCell ref="H81:K81"/>
    <mergeCell ref="A82:B82"/>
    <mergeCell ref="C82:E82"/>
    <mergeCell ref="F82:G82"/>
    <mergeCell ref="H82:K82"/>
    <mergeCell ref="E58:E59"/>
    <mergeCell ref="F58:G58"/>
    <mergeCell ref="H58:I58"/>
    <mergeCell ref="B78:C78"/>
    <mergeCell ref="A79:K79"/>
    <mergeCell ref="A80:K80"/>
    <mergeCell ref="A83:B83"/>
    <mergeCell ref="C83:E83"/>
    <mergeCell ref="F83:G83"/>
    <mergeCell ref="H83:K83"/>
    <mergeCell ref="K84:K85"/>
    <mergeCell ref="B86:C86"/>
    <mergeCell ref="A84:A85"/>
    <mergeCell ref="B84:C85"/>
    <mergeCell ref="D84:D85"/>
    <mergeCell ref="E84:E85"/>
    <mergeCell ref="A108:B108"/>
    <mergeCell ref="C108:E108"/>
    <mergeCell ref="F108:G108"/>
    <mergeCell ref="H108:K108"/>
    <mergeCell ref="A109:B109"/>
    <mergeCell ref="C109:E109"/>
    <mergeCell ref="F109:G109"/>
    <mergeCell ref="H109:K109"/>
    <mergeCell ref="F84:G84"/>
    <mergeCell ref="H84:I84"/>
    <mergeCell ref="B104:C104"/>
    <mergeCell ref="A105:K105"/>
    <mergeCell ref="A106:K106"/>
    <mergeCell ref="A107:B107"/>
    <mergeCell ref="F107:G107"/>
    <mergeCell ref="H107:K107"/>
    <mergeCell ref="B87:C87"/>
    <mergeCell ref="B92:C92"/>
    <mergeCell ref="B90:C90"/>
    <mergeCell ref="B89:C89"/>
    <mergeCell ref="B88:C88"/>
    <mergeCell ref="K110:K111"/>
    <mergeCell ref="B112:C112"/>
    <mergeCell ref="B120:C120"/>
    <mergeCell ref="B127:C127"/>
    <mergeCell ref="B128:C128"/>
    <mergeCell ref="B129:C129"/>
    <mergeCell ref="A110:A111"/>
    <mergeCell ref="B110:C111"/>
    <mergeCell ref="D110:D111"/>
    <mergeCell ref="E110:E111"/>
    <mergeCell ref="F110:G110"/>
    <mergeCell ref="H110:I110"/>
    <mergeCell ref="A134:B134"/>
    <mergeCell ref="C134:E134"/>
    <mergeCell ref="F134:G134"/>
    <mergeCell ref="H134:K134"/>
    <mergeCell ref="A135:B135"/>
    <mergeCell ref="C135:E135"/>
    <mergeCell ref="F135:G135"/>
    <mergeCell ref="H135:K135"/>
    <mergeCell ref="B130:C130"/>
    <mergeCell ref="A131:K131"/>
    <mergeCell ref="A132:K132"/>
    <mergeCell ref="A133:B133"/>
    <mergeCell ref="F133:G133"/>
    <mergeCell ref="H133:K133"/>
    <mergeCell ref="K136:K137"/>
    <mergeCell ref="B138:C138"/>
    <mergeCell ref="B139:C139"/>
    <mergeCell ref="B140:C140"/>
    <mergeCell ref="B141:C141"/>
    <mergeCell ref="B142:C142"/>
    <mergeCell ref="A136:A137"/>
    <mergeCell ref="B136:C137"/>
    <mergeCell ref="D136:D137"/>
    <mergeCell ref="E136:E137"/>
    <mergeCell ref="F136:G136"/>
    <mergeCell ref="H136:I136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A160:B160"/>
    <mergeCell ref="C160:E160"/>
    <mergeCell ref="F160:G160"/>
    <mergeCell ref="H160:K160"/>
    <mergeCell ref="A161:B161"/>
    <mergeCell ref="C161:E161"/>
    <mergeCell ref="F161:G161"/>
    <mergeCell ref="H161:K161"/>
    <mergeCell ref="B155:C155"/>
    <mergeCell ref="B156:C156"/>
    <mergeCell ref="A157:K157"/>
    <mergeCell ref="A158:K158"/>
    <mergeCell ref="A159:B159"/>
    <mergeCell ref="F159:G159"/>
    <mergeCell ref="H159:K159"/>
    <mergeCell ref="K162:K163"/>
    <mergeCell ref="B164:C164"/>
    <mergeCell ref="B165:C165"/>
    <mergeCell ref="B166:C166"/>
    <mergeCell ref="B167:C167"/>
    <mergeCell ref="B168:C168"/>
    <mergeCell ref="A162:A163"/>
    <mergeCell ref="B162:C163"/>
    <mergeCell ref="D162:D163"/>
    <mergeCell ref="E162:E163"/>
    <mergeCell ref="F162:G162"/>
    <mergeCell ref="H162:I162"/>
    <mergeCell ref="B181:C181"/>
    <mergeCell ref="B182:C182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</mergeCells>
  <printOptions horizontalCentered="1" verticalCentered="1"/>
  <pageMargins left="0" right="0" top="0.35433070866141736" bottom="0.35433070866141736" header="0.31496062992125984" footer="0.31496062992125984"/>
  <pageSetup paperSize="9" scale="90" orientation="landscape" horizontalDpi="300" verticalDpi="300" r:id="rId1"/>
  <headerFooter alignWithMargins="0">
    <oddHeader>&amp;Rแบบ ปร.4  แผ่นที่  00/00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28"/>
  <sheetViews>
    <sheetView zoomScale="110" zoomScaleNormal="110" workbookViewId="0">
      <selection activeCell="H17" sqref="H17"/>
    </sheetView>
  </sheetViews>
  <sheetFormatPr defaultColWidth="2.7109375" defaultRowHeight="23.25" x14ac:dyDescent="0.5"/>
  <cols>
    <col min="1" max="1" width="7" style="2" customWidth="1"/>
    <col min="2" max="2" width="6" style="4" customWidth="1"/>
    <col min="3" max="3" width="40.42578125" style="4" customWidth="1"/>
    <col min="4" max="4" width="11" style="1" customWidth="1"/>
    <col min="5" max="5" width="8.28515625" style="47" customWidth="1"/>
    <col min="6" max="6" width="13.42578125" style="1" customWidth="1"/>
    <col min="7" max="7" width="16.140625" style="1" customWidth="1"/>
    <col min="8" max="8" width="13.85546875" style="1" customWidth="1"/>
    <col min="9" max="9" width="16.42578125" style="1" customWidth="1"/>
    <col min="10" max="10" width="17.140625" style="1" customWidth="1"/>
    <col min="11" max="11" width="9.28515625" style="1" customWidth="1"/>
    <col min="12" max="12" width="14.28515625" style="1" customWidth="1"/>
    <col min="13" max="13" width="12.7109375" style="86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/>
      <c r="K1" s="275"/>
      <c r="M1" s="8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85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  <c r="M3" s="85"/>
    </row>
    <row r="4" spans="1:13" ht="22.5" x14ac:dyDescent="0.45">
      <c r="A4" s="299" t="s">
        <v>6</v>
      </c>
      <c r="B4" s="299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  <c r="M4" s="85"/>
    </row>
    <row r="5" spans="1:13" thickBot="1" x14ac:dyDescent="0.5">
      <c r="A5" s="299" t="s">
        <v>140</v>
      </c>
      <c r="B5" s="299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137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  <c r="M5" s="85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  <c r="M6" s="85"/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  <c r="M7" s="85"/>
    </row>
    <row r="8" spans="1:13" ht="22.5" x14ac:dyDescent="0.45">
      <c r="A8" s="174">
        <v>3</v>
      </c>
      <c r="B8" s="308" t="s">
        <v>183</v>
      </c>
      <c r="C8" s="309"/>
      <c r="D8" s="97"/>
      <c r="E8" s="98"/>
      <c r="F8" s="99"/>
      <c r="G8" s="99"/>
      <c r="H8" s="99"/>
      <c r="I8" s="99"/>
      <c r="J8" s="99"/>
      <c r="K8" s="100"/>
    </row>
    <row r="9" spans="1:13" ht="22.5" x14ac:dyDescent="0.45">
      <c r="A9" s="174"/>
      <c r="B9" s="172"/>
      <c r="C9" s="169" t="s">
        <v>227</v>
      </c>
      <c r="D9" s="102">
        <v>0</v>
      </c>
      <c r="E9" s="103" t="s">
        <v>42</v>
      </c>
      <c r="F9" s="180">
        <v>0</v>
      </c>
      <c r="G9" s="99">
        <f>D9*F9</f>
        <v>0</v>
      </c>
      <c r="H9" s="99">
        <v>0</v>
      </c>
      <c r="I9" s="99">
        <f>D9*H9</f>
        <v>0</v>
      </c>
      <c r="J9" s="99">
        <f>G9+I9</f>
        <v>0</v>
      </c>
      <c r="K9" s="100"/>
    </row>
    <row r="10" spans="1:13" ht="22.5" x14ac:dyDescent="0.45">
      <c r="A10" s="101"/>
      <c r="B10" s="172"/>
      <c r="C10" s="141" t="s">
        <v>228</v>
      </c>
      <c r="D10" s="102">
        <v>0</v>
      </c>
      <c r="E10" s="103" t="s">
        <v>42</v>
      </c>
      <c r="F10" s="104">
        <v>0</v>
      </c>
      <c r="G10" s="99">
        <f t="shared" ref="G10:G16" si="0">D10*F10</f>
        <v>0</v>
      </c>
      <c r="H10" s="99">
        <v>0</v>
      </c>
      <c r="I10" s="99">
        <f t="shared" ref="I10:I16" si="1">D10*H10</f>
        <v>0</v>
      </c>
      <c r="J10" s="99">
        <f t="shared" ref="J10:J16" si="2">G10+I10</f>
        <v>0</v>
      </c>
      <c r="K10" s="144"/>
    </row>
    <row r="11" spans="1:13" ht="22.5" x14ac:dyDescent="0.45">
      <c r="A11" s="101"/>
      <c r="B11" s="172"/>
      <c r="C11" s="141" t="s">
        <v>229</v>
      </c>
      <c r="D11" s="161">
        <v>0</v>
      </c>
      <c r="E11" s="103" t="s">
        <v>42</v>
      </c>
      <c r="F11" s="104">
        <v>0</v>
      </c>
      <c r="G11" s="99">
        <f t="shared" si="0"/>
        <v>0</v>
      </c>
      <c r="H11" s="99">
        <v>0</v>
      </c>
      <c r="I11" s="99">
        <f t="shared" si="1"/>
        <v>0</v>
      </c>
      <c r="J11" s="99">
        <f t="shared" si="2"/>
        <v>0</v>
      </c>
      <c r="K11" s="144"/>
    </row>
    <row r="12" spans="1:13" ht="22.5" x14ac:dyDescent="0.45">
      <c r="A12" s="101"/>
      <c r="B12" s="172"/>
      <c r="C12" s="175" t="s">
        <v>230</v>
      </c>
      <c r="D12" s="161">
        <v>0</v>
      </c>
      <c r="E12" s="103" t="s">
        <v>42</v>
      </c>
      <c r="F12" s="104">
        <v>0</v>
      </c>
      <c r="G12" s="99">
        <f t="shared" si="0"/>
        <v>0</v>
      </c>
      <c r="H12" s="99">
        <v>0</v>
      </c>
      <c r="I12" s="99">
        <f t="shared" si="1"/>
        <v>0</v>
      </c>
      <c r="J12" s="99">
        <f t="shared" si="2"/>
        <v>0</v>
      </c>
      <c r="K12" s="144"/>
    </row>
    <row r="13" spans="1:13" ht="22.5" x14ac:dyDescent="0.45">
      <c r="A13" s="101"/>
      <c r="B13" s="172"/>
      <c r="C13" s="141" t="s">
        <v>231</v>
      </c>
      <c r="D13" s="161">
        <v>0</v>
      </c>
      <c r="E13" s="103" t="s">
        <v>42</v>
      </c>
      <c r="F13" s="104">
        <v>0</v>
      </c>
      <c r="G13" s="99">
        <f t="shared" si="0"/>
        <v>0</v>
      </c>
      <c r="H13" s="99">
        <v>0</v>
      </c>
      <c r="I13" s="99">
        <f t="shared" si="1"/>
        <v>0</v>
      </c>
      <c r="J13" s="99">
        <f t="shared" si="2"/>
        <v>0</v>
      </c>
      <c r="K13" s="144"/>
    </row>
    <row r="14" spans="1:13" ht="22.5" x14ac:dyDescent="0.45">
      <c r="A14" s="101"/>
      <c r="B14" s="172"/>
      <c r="C14" s="141" t="s">
        <v>232</v>
      </c>
      <c r="D14" s="102">
        <v>0</v>
      </c>
      <c r="E14" s="103" t="s">
        <v>42</v>
      </c>
      <c r="F14" s="104">
        <v>0</v>
      </c>
      <c r="G14" s="99">
        <f t="shared" si="0"/>
        <v>0</v>
      </c>
      <c r="H14" s="99">
        <v>0</v>
      </c>
      <c r="I14" s="99">
        <f t="shared" si="1"/>
        <v>0</v>
      </c>
      <c r="J14" s="99">
        <f t="shared" si="2"/>
        <v>0</v>
      </c>
      <c r="K14" s="144"/>
    </row>
    <row r="15" spans="1:13" ht="22.5" x14ac:dyDescent="0.45">
      <c r="A15" s="101"/>
      <c r="B15" s="172"/>
      <c r="C15" s="175" t="s">
        <v>233</v>
      </c>
      <c r="D15" s="102">
        <v>0</v>
      </c>
      <c r="E15" s="103" t="s">
        <v>42</v>
      </c>
      <c r="F15" s="104">
        <v>0</v>
      </c>
      <c r="G15" s="99">
        <f t="shared" si="0"/>
        <v>0</v>
      </c>
      <c r="H15" s="99">
        <v>0</v>
      </c>
      <c r="I15" s="99">
        <f t="shared" si="1"/>
        <v>0</v>
      </c>
      <c r="J15" s="99">
        <f t="shared" si="2"/>
        <v>0</v>
      </c>
      <c r="K15" s="144"/>
    </row>
    <row r="16" spans="1:13" ht="22.5" x14ac:dyDescent="0.45">
      <c r="A16" s="101"/>
      <c r="B16" s="172"/>
      <c r="C16" s="141" t="s">
        <v>234</v>
      </c>
      <c r="D16" s="161">
        <v>0</v>
      </c>
      <c r="E16" s="103" t="s">
        <v>42</v>
      </c>
      <c r="F16" s="104">
        <v>0</v>
      </c>
      <c r="G16" s="99">
        <f t="shared" si="0"/>
        <v>0</v>
      </c>
      <c r="H16" s="99">
        <v>0</v>
      </c>
      <c r="I16" s="99">
        <f t="shared" si="1"/>
        <v>0</v>
      </c>
      <c r="J16" s="99">
        <f t="shared" si="2"/>
        <v>0</v>
      </c>
      <c r="K16" s="144"/>
    </row>
    <row r="17" spans="1:15" ht="22.5" x14ac:dyDescent="0.45">
      <c r="A17" s="101"/>
      <c r="B17" s="172"/>
      <c r="C17" s="188"/>
      <c r="D17" s="161"/>
      <c r="E17" s="103"/>
      <c r="F17" s="104"/>
      <c r="G17" s="99"/>
      <c r="H17" s="99"/>
      <c r="I17" s="99"/>
      <c r="J17" s="99"/>
      <c r="K17" s="144"/>
    </row>
    <row r="18" spans="1:15" ht="22.5" x14ac:dyDescent="0.45">
      <c r="A18" s="101"/>
      <c r="B18" s="172"/>
      <c r="C18" s="141"/>
      <c r="D18" s="161"/>
      <c r="E18" s="103"/>
      <c r="F18" s="104"/>
      <c r="G18" s="99"/>
      <c r="H18" s="99"/>
      <c r="I18" s="99"/>
      <c r="J18" s="99"/>
      <c r="K18" s="100"/>
    </row>
    <row r="19" spans="1:15" ht="22.5" x14ac:dyDescent="0.45">
      <c r="A19" s="101"/>
      <c r="B19" s="172"/>
      <c r="C19" s="141"/>
      <c r="D19" s="161"/>
      <c r="E19" s="103"/>
      <c r="F19" s="104"/>
      <c r="G19" s="99"/>
      <c r="H19" s="99"/>
      <c r="I19" s="99"/>
      <c r="J19" s="99"/>
      <c r="K19" s="100"/>
    </row>
    <row r="20" spans="1:15" ht="22.5" x14ac:dyDescent="0.45">
      <c r="A20" s="101"/>
      <c r="B20" s="172"/>
      <c r="C20" s="141"/>
      <c r="D20" s="161"/>
      <c r="E20" s="103"/>
      <c r="F20" s="104"/>
      <c r="G20" s="99"/>
      <c r="H20" s="99"/>
      <c r="I20" s="99"/>
      <c r="J20" s="99"/>
      <c r="K20" s="100"/>
    </row>
    <row r="21" spans="1:15" ht="22.5" x14ac:dyDescent="0.45">
      <c r="A21" s="101"/>
      <c r="B21" s="172"/>
      <c r="C21" s="141"/>
      <c r="D21" s="161"/>
      <c r="E21" s="103"/>
      <c r="F21" s="104"/>
      <c r="G21" s="99"/>
      <c r="H21" s="99"/>
      <c r="I21" s="99"/>
      <c r="J21" s="99"/>
      <c r="K21" s="163"/>
    </row>
    <row r="22" spans="1:15" ht="22.5" x14ac:dyDescent="0.45">
      <c r="A22" s="101"/>
      <c r="B22" s="302"/>
      <c r="C22" s="303"/>
      <c r="D22" s="161"/>
      <c r="E22" s="103"/>
      <c r="F22" s="104"/>
      <c r="G22" s="99"/>
      <c r="H22" s="99"/>
      <c r="I22" s="162"/>
      <c r="J22" s="162"/>
      <c r="K22" s="144"/>
    </row>
    <row r="23" spans="1:15" ht="22.5" x14ac:dyDescent="0.45">
      <c r="A23" s="101"/>
      <c r="B23" s="297"/>
      <c r="C23" s="298"/>
      <c r="D23" s="161"/>
      <c r="E23" s="103"/>
      <c r="F23" s="104"/>
      <c r="G23" s="99"/>
      <c r="H23" s="99"/>
      <c r="I23" s="162"/>
      <c r="J23" s="162"/>
      <c r="K23" s="100"/>
    </row>
    <row r="24" spans="1:15" ht="22.5" x14ac:dyDescent="0.45">
      <c r="A24" s="101"/>
      <c r="B24" s="297"/>
      <c r="C24" s="298"/>
      <c r="D24" s="102"/>
      <c r="E24" s="103"/>
      <c r="F24" s="104"/>
      <c r="G24" s="99"/>
      <c r="H24" s="99"/>
      <c r="I24" s="99"/>
      <c r="J24" s="99"/>
      <c r="K24" s="100"/>
    </row>
    <row r="25" spans="1:15" ht="22.5" x14ac:dyDescent="0.45">
      <c r="A25" s="101"/>
      <c r="B25" s="170"/>
      <c r="C25" s="171"/>
      <c r="D25" s="155"/>
      <c r="E25" s="156"/>
      <c r="F25" s="157"/>
      <c r="G25" s="99"/>
      <c r="H25" s="99"/>
      <c r="I25" s="99"/>
      <c r="J25" s="99"/>
      <c r="K25" s="100"/>
    </row>
    <row r="26" spans="1:15" thickBot="1" x14ac:dyDescent="0.5">
      <c r="A26" s="101"/>
      <c r="B26" s="363"/>
      <c r="C26" s="364"/>
      <c r="D26" s="102"/>
      <c r="E26" s="103"/>
      <c r="F26" s="104"/>
      <c r="G26" s="99"/>
      <c r="H26" s="99"/>
      <c r="I26" s="99"/>
      <c r="J26" s="99"/>
      <c r="K26" s="100"/>
    </row>
    <row r="27" spans="1:15" thickBot="1" x14ac:dyDescent="0.5">
      <c r="A27" s="105"/>
      <c r="B27" s="269" t="s">
        <v>132</v>
      </c>
      <c r="C27" s="270"/>
      <c r="D27" s="106"/>
      <c r="E27" s="107"/>
      <c r="F27" s="108"/>
      <c r="G27" s="109">
        <f>SUM(G9:G17)</f>
        <v>0</v>
      </c>
      <c r="H27" s="108"/>
      <c r="I27" s="109">
        <f>SUM(I9:I17)</f>
        <v>0</v>
      </c>
      <c r="J27" s="109">
        <f>G27+I27</f>
        <v>0</v>
      </c>
      <c r="K27" s="110"/>
      <c r="L27" s="82"/>
      <c r="N27" s="82"/>
      <c r="O27" s="82"/>
    </row>
    <row r="28" spans="1:15" x14ac:dyDescent="0.5">
      <c r="J28" s="82"/>
    </row>
  </sheetData>
  <mergeCells count="27">
    <mergeCell ref="A1:I1"/>
    <mergeCell ref="J1:K1"/>
    <mergeCell ref="A2:K2"/>
    <mergeCell ref="A3:B3"/>
    <mergeCell ref="F3:G3"/>
    <mergeCell ref="H3:K3"/>
    <mergeCell ref="A4:B4"/>
    <mergeCell ref="C4:E4"/>
    <mergeCell ref="F4:G4"/>
    <mergeCell ref="H4:K4"/>
    <mergeCell ref="A5:B5"/>
    <mergeCell ref="C5:E5"/>
    <mergeCell ref="F5:G5"/>
    <mergeCell ref="H5:K5"/>
    <mergeCell ref="K6:K7"/>
    <mergeCell ref="B8:C8"/>
    <mergeCell ref="H6:I6"/>
    <mergeCell ref="A6:A7"/>
    <mergeCell ref="B6:C7"/>
    <mergeCell ref="D6:D7"/>
    <mergeCell ref="E6:E7"/>
    <mergeCell ref="F6:G6"/>
    <mergeCell ref="B26:C26"/>
    <mergeCell ref="B27:C27"/>
    <mergeCell ref="B24:C24"/>
    <mergeCell ref="B22:C22"/>
    <mergeCell ref="B23:C23"/>
  </mergeCells>
  <pageMargins left="0.23622047244094491" right="0.23622047244094491" top="0.35433070866141736" bottom="0.35433070866141736" header="0.31496062992125984" footer="0.31496062992125984"/>
  <pageSetup paperSize="9" scale="90" firstPageNumber="10" orientation="landscape" useFirstPageNumber="1" r:id="rId1"/>
  <headerFooter>
    <oddHeader>&amp;Rแบบ ปร.4 แผ่นที่  &amp;P/13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O37"/>
  <sheetViews>
    <sheetView topLeftCell="A16" workbookViewId="0">
      <selection activeCell="J44" sqref="J44"/>
    </sheetView>
  </sheetViews>
  <sheetFormatPr defaultColWidth="2.7109375" defaultRowHeight="23.25" x14ac:dyDescent="0.5"/>
  <cols>
    <col min="1" max="1" width="7" style="2" customWidth="1"/>
    <col min="2" max="2" width="6.85546875" style="4" customWidth="1"/>
    <col min="3" max="3" width="40.85546875" style="4" customWidth="1"/>
    <col min="4" max="4" width="11" style="1" customWidth="1"/>
    <col min="5" max="5" width="8.28515625" style="47" customWidth="1"/>
    <col min="6" max="6" width="13.42578125" style="1" customWidth="1"/>
    <col min="7" max="7" width="16.140625" style="1" customWidth="1"/>
    <col min="8" max="8" width="13.85546875" style="1" customWidth="1"/>
    <col min="9" max="9" width="16.42578125" style="1" customWidth="1"/>
    <col min="10" max="10" width="17.140625" style="1" customWidth="1"/>
    <col min="11" max="11" width="9.28515625" style="2" customWidth="1"/>
    <col min="12" max="12" width="14.28515625" style="1" customWidth="1"/>
    <col min="13" max="13" width="12.7109375" style="86" customWidth="1"/>
    <col min="14" max="14" width="12.5703125" style="1" customWidth="1"/>
    <col min="15" max="15" width="7.85546875" style="1" customWidth="1"/>
    <col min="16" max="16384" width="2.7109375" style="1"/>
  </cols>
  <sheetData>
    <row r="1" spans="1:13" ht="24.75" x14ac:dyDescent="0.45">
      <c r="A1" s="238" t="s">
        <v>134</v>
      </c>
      <c r="B1" s="238"/>
      <c r="C1" s="238"/>
      <c r="D1" s="238"/>
      <c r="E1" s="238"/>
      <c r="F1" s="238"/>
      <c r="G1" s="238"/>
      <c r="H1" s="238"/>
      <c r="I1" s="238"/>
      <c r="J1" s="275"/>
      <c r="K1" s="275"/>
      <c r="M1" s="85"/>
    </row>
    <row r="2" spans="1:13" thickBot="1" x14ac:dyDescent="0.5">
      <c r="A2" s="276" t="str">
        <f>กรอกข้อมูลโครงการ!A2</f>
        <v>ส่วนราชการ กลุ่มงานนโยบายและแผน สำนักงานคณะกรรมการส่งเสริมการศึกษาเอกชน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85"/>
    </row>
    <row r="3" spans="1:13" thickTop="1" x14ac:dyDescent="0.45">
      <c r="A3" s="277" t="s">
        <v>5</v>
      </c>
      <c r="B3" s="277"/>
      <c r="C3" s="93" t="str">
        <f>กรอกข้อมูลโครงการ!B4</f>
        <v xml:space="preserve">ก่อสร้างอาคารเรียน ค.ส.ล. 2 ชั้น </v>
      </c>
      <c r="D3" s="93"/>
      <c r="E3" s="93"/>
      <c r="F3" s="277" t="s">
        <v>139</v>
      </c>
      <c r="G3" s="277"/>
      <c r="H3" s="278" t="str">
        <f>กรอกข้อมูลโครงการ!B6</f>
        <v>อาคารเรียน 2 ชั้น  จำนวน 1 หลัง</v>
      </c>
      <c r="I3" s="278"/>
      <c r="J3" s="278"/>
      <c r="K3" s="278"/>
      <c r="M3" s="85"/>
    </row>
    <row r="4" spans="1:13" ht="22.5" x14ac:dyDescent="0.45">
      <c r="A4" s="299" t="s">
        <v>6</v>
      </c>
      <c r="B4" s="299"/>
      <c r="C4" s="287" t="str">
        <f>กรอกข้อมูลโครงการ!B5</f>
        <v>โรงเรียนอนุบาลตัวอย่าง จังหวัดกรุงเทพมหานคร</v>
      </c>
      <c r="D4" s="287"/>
      <c r="E4" s="287"/>
      <c r="F4" s="288" t="s">
        <v>29</v>
      </c>
      <c r="G4" s="288"/>
      <c r="H4" s="287" t="str">
        <f>กรอกข้อมูลโครงการ!B8</f>
        <v>วันที่ 6 เดือน มิถุนายน พ.ศ.2563</v>
      </c>
      <c r="I4" s="287"/>
      <c r="J4" s="287"/>
      <c r="K4" s="287"/>
      <c r="M4" s="85"/>
    </row>
    <row r="5" spans="1:13" thickBot="1" x14ac:dyDescent="0.5">
      <c r="A5" s="299" t="s">
        <v>140</v>
      </c>
      <c r="B5" s="299"/>
      <c r="C5" s="289" t="str">
        <f>กรอกข้อมูลโครงการ!B7</f>
        <v>888 ลงวันที่ 6 พฤษภาคม พ.ศ.  2559</v>
      </c>
      <c r="D5" s="287"/>
      <c r="E5" s="287"/>
      <c r="F5" s="290" t="s">
        <v>137</v>
      </c>
      <c r="G5" s="290"/>
      <c r="H5" s="287" t="str">
        <f>กรอกข้อมูลโครงการ!B9</f>
        <v>นายโยธา ชำนาญช่าง  ตำแหน่ง วิศวกรโยธาปฎิบัติการ</v>
      </c>
      <c r="I5" s="287"/>
      <c r="J5" s="287"/>
      <c r="K5" s="287"/>
      <c r="M5" s="85"/>
    </row>
    <row r="6" spans="1:13" ht="22.5" x14ac:dyDescent="0.45">
      <c r="A6" s="279" t="s">
        <v>9</v>
      </c>
      <c r="B6" s="281" t="s">
        <v>10</v>
      </c>
      <c r="C6" s="281"/>
      <c r="D6" s="283" t="s">
        <v>3</v>
      </c>
      <c r="E6" s="285" t="s">
        <v>2</v>
      </c>
      <c r="F6" s="271" t="s">
        <v>40</v>
      </c>
      <c r="G6" s="272"/>
      <c r="H6" s="271" t="s">
        <v>34</v>
      </c>
      <c r="I6" s="272"/>
      <c r="J6" s="94" t="s">
        <v>36</v>
      </c>
      <c r="K6" s="265" t="s">
        <v>4</v>
      </c>
      <c r="M6" s="85"/>
    </row>
    <row r="7" spans="1:13" thickBot="1" x14ac:dyDescent="0.5">
      <c r="A7" s="280"/>
      <c r="B7" s="282"/>
      <c r="C7" s="282"/>
      <c r="D7" s="284"/>
      <c r="E7" s="286"/>
      <c r="F7" s="95" t="s">
        <v>129</v>
      </c>
      <c r="G7" s="95" t="s">
        <v>35</v>
      </c>
      <c r="H7" s="95" t="s">
        <v>129</v>
      </c>
      <c r="I7" s="95" t="s">
        <v>35</v>
      </c>
      <c r="J7" s="95" t="s">
        <v>23</v>
      </c>
      <c r="K7" s="266"/>
      <c r="M7" s="85"/>
    </row>
    <row r="8" spans="1:13" ht="22.5" x14ac:dyDescent="0.45">
      <c r="A8" s="174">
        <v>4</v>
      </c>
      <c r="B8" s="308" t="s">
        <v>224</v>
      </c>
      <c r="C8" s="309"/>
      <c r="D8" s="97"/>
      <c r="E8" s="98"/>
      <c r="F8" s="99"/>
      <c r="G8" s="99"/>
      <c r="H8" s="99"/>
      <c r="I8" s="99"/>
      <c r="J8" s="99"/>
      <c r="K8" s="144"/>
    </row>
    <row r="9" spans="1:13" ht="22.5" x14ac:dyDescent="0.45">
      <c r="A9" s="101"/>
      <c r="B9" s="263" t="s">
        <v>189</v>
      </c>
      <c r="C9" s="264"/>
      <c r="D9" s="161"/>
      <c r="E9" s="103"/>
      <c r="F9" s="104"/>
      <c r="G9" s="99"/>
      <c r="H9" s="99"/>
      <c r="I9" s="162"/>
      <c r="J9" s="162"/>
      <c r="K9" s="144"/>
    </row>
    <row r="10" spans="1:13" ht="22.5" x14ac:dyDescent="0.45">
      <c r="A10" s="101"/>
      <c r="B10" s="170" t="s">
        <v>240</v>
      </c>
      <c r="C10" s="173" t="s">
        <v>262</v>
      </c>
      <c r="D10" s="191">
        <v>0</v>
      </c>
      <c r="E10" s="192" t="s">
        <v>190</v>
      </c>
      <c r="F10" s="193">
        <v>0</v>
      </c>
      <c r="G10" s="194">
        <f>D10*F10</f>
        <v>0</v>
      </c>
      <c r="H10" s="194">
        <v>0</v>
      </c>
      <c r="I10" s="194">
        <f>D10*H10</f>
        <v>0</v>
      </c>
      <c r="J10" s="194">
        <f>G10+I10</f>
        <v>0</v>
      </c>
      <c r="K10" s="144" t="s">
        <v>150</v>
      </c>
      <c r="M10" s="207"/>
    </row>
    <row r="11" spans="1:13" ht="22.5" x14ac:dyDescent="0.45">
      <c r="A11" s="101"/>
      <c r="B11" s="170" t="s">
        <v>240</v>
      </c>
      <c r="C11" s="190" t="s">
        <v>263</v>
      </c>
      <c r="D11" s="191">
        <v>0</v>
      </c>
      <c r="E11" s="192" t="s">
        <v>190</v>
      </c>
      <c r="F11" s="193">
        <v>0</v>
      </c>
      <c r="G11" s="194">
        <f t="shared" ref="G11:G26" si="0">D11*F11</f>
        <v>0</v>
      </c>
      <c r="H11" s="194">
        <v>0</v>
      </c>
      <c r="I11" s="194">
        <f t="shared" ref="I11:I26" si="1">D11*H11</f>
        <v>0</v>
      </c>
      <c r="J11" s="194">
        <f t="shared" ref="J11:J26" si="2">G11+I11</f>
        <v>0</v>
      </c>
      <c r="K11" s="144" t="s">
        <v>150</v>
      </c>
      <c r="M11" s="208"/>
    </row>
    <row r="12" spans="1:13" ht="22.5" x14ac:dyDescent="0.45">
      <c r="A12" s="101"/>
      <c r="B12" s="170" t="s">
        <v>240</v>
      </c>
      <c r="C12" s="190" t="s">
        <v>264</v>
      </c>
      <c r="D12" s="191">
        <v>0</v>
      </c>
      <c r="E12" s="192" t="s">
        <v>190</v>
      </c>
      <c r="F12" s="193">
        <v>0</v>
      </c>
      <c r="G12" s="194">
        <f t="shared" si="0"/>
        <v>0</v>
      </c>
      <c r="H12" s="194">
        <v>0</v>
      </c>
      <c r="I12" s="194">
        <f t="shared" si="1"/>
        <v>0</v>
      </c>
      <c r="J12" s="194">
        <f t="shared" si="2"/>
        <v>0</v>
      </c>
      <c r="K12" s="144" t="s">
        <v>150</v>
      </c>
      <c r="M12" s="208"/>
    </row>
    <row r="13" spans="1:13" ht="22.5" x14ac:dyDescent="0.45">
      <c r="A13" s="101"/>
      <c r="B13" s="170" t="s">
        <v>240</v>
      </c>
      <c r="C13" s="190" t="s">
        <v>265</v>
      </c>
      <c r="D13" s="191">
        <v>0</v>
      </c>
      <c r="E13" s="192" t="s">
        <v>190</v>
      </c>
      <c r="F13" s="193">
        <v>0</v>
      </c>
      <c r="G13" s="194">
        <f t="shared" si="0"/>
        <v>0</v>
      </c>
      <c r="H13" s="194">
        <v>0</v>
      </c>
      <c r="I13" s="194">
        <f t="shared" si="1"/>
        <v>0</v>
      </c>
      <c r="J13" s="194">
        <f t="shared" si="2"/>
        <v>0</v>
      </c>
      <c r="K13" s="144" t="s">
        <v>150</v>
      </c>
      <c r="M13" s="208"/>
    </row>
    <row r="14" spans="1:13" ht="22.5" x14ac:dyDescent="0.45">
      <c r="A14" s="101"/>
      <c r="B14" s="170" t="s">
        <v>240</v>
      </c>
      <c r="C14" s="190" t="s">
        <v>266</v>
      </c>
      <c r="D14" s="191">
        <v>0</v>
      </c>
      <c r="E14" s="192" t="s">
        <v>190</v>
      </c>
      <c r="F14" s="193">
        <v>0</v>
      </c>
      <c r="G14" s="194">
        <f t="shared" si="0"/>
        <v>0</v>
      </c>
      <c r="H14" s="194">
        <v>0</v>
      </c>
      <c r="I14" s="194">
        <f t="shared" si="1"/>
        <v>0</v>
      </c>
      <c r="J14" s="194">
        <f t="shared" si="2"/>
        <v>0</v>
      </c>
      <c r="K14" s="144" t="s">
        <v>150</v>
      </c>
      <c r="M14" s="208"/>
    </row>
    <row r="15" spans="1:13" ht="22.5" x14ac:dyDescent="0.45">
      <c r="A15" s="101"/>
      <c r="B15" s="170" t="s">
        <v>240</v>
      </c>
      <c r="C15" s="190" t="s">
        <v>267</v>
      </c>
      <c r="D15" s="191">
        <v>0</v>
      </c>
      <c r="E15" s="192" t="s">
        <v>190</v>
      </c>
      <c r="F15" s="193">
        <v>0</v>
      </c>
      <c r="G15" s="194">
        <f t="shared" si="0"/>
        <v>0</v>
      </c>
      <c r="H15" s="195">
        <v>0</v>
      </c>
      <c r="I15" s="194">
        <f t="shared" si="1"/>
        <v>0</v>
      </c>
      <c r="J15" s="194">
        <f t="shared" si="2"/>
        <v>0</v>
      </c>
      <c r="K15" s="144" t="s">
        <v>150</v>
      </c>
      <c r="M15" s="208"/>
    </row>
    <row r="16" spans="1:13" ht="22.5" x14ac:dyDescent="0.45">
      <c r="A16" s="101"/>
      <c r="B16" s="170" t="s">
        <v>240</v>
      </c>
      <c r="C16" s="190" t="s">
        <v>268</v>
      </c>
      <c r="D16" s="191">
        <v>0</v>
      </c>
      <c r="E16" s="192" t="s">
        <v>190</v>
      </c>
      <c r="F16" s="193">
        <v>0</v>
      </c>
      <c r="G16" s="194">
        <f t="shared" si="0"/>
        <v>0</v>
      </c>
      <c r="H16" s="194">
        <v>0</v>
      </c>
      <c r="I16" s="194">
        <f t="shared" si="1"/>
        <v>0</v>
      </c>
      <c r="J16" s="194">
        <f t="shared" si="2"/>
        <v>0</v>
      </c>
      <c r="K16" s="144" t="s">
        <v>150</v>
      </c>
      <c r="M16" s="208"/>
    </row>
    <row r="17" spans="1:13" ht="22.5" x14ac:dyDescent="0.45">
      <c r="A17" s="101"/>
      <c r="B17" s="170" t="s">
        <v>240</v>
      </c>
      <c r="C17" s="190" t="s">
        <v>266</v>
      </c>
      <c r="D17" s="191">
        <v>0</v>
      </c>
      <c r="E17" s="192" t="s">
        <v>190</v>
      </c>
      <c r="F17" s="193">
        <v>0</v>
      </c>
      <c r="G17" s="194">
        <f t="shared" si="0"/>
        <v>0</v>
      </c>
      <c r="H17" s="194">
        <v>0</v>
      </c>
      <c r="I17" s="194">
        <f t="shared" si="1"/>
        <v>0</v>
      </c>
      <c r="J17" s="194">
        <f t="shared" si="2"/>
        <v>0</v>
      </c>
      <c r="K17" s="144" t="s">
        <v>150</v>
      </c>
      <c r="M17" s="208"/>
    </row>
    <row r="18" spans="1:13" ht="22.5" x14ac:dyDescent="0.45">
      <c r="A18" s="101"/>
      <c r="B18" s="170" t="s">
        <v>240</v>
      </c>
      <c r="C18" s="206" t="s">
        <v>269</v>
      </c>
      <c r="D18" s="191">
        <v>0</v>
      </c>
      <c r="E18" s="192" t="s">
        <v>190</v>
      </c>
      <c r="F18" s="193">
        <v>0</v>
      </c>
      <c r="G18" s="194">
        <f t="shared" si="0"/>
        <v>0</v>
      </c>
      <c r="H18" s="194">
        <v>0</v>
      </c>
      <c r="I18" s="194">
        <f t="shared" si="1"/>
        <v>0</v>
      </c>
      <c r="J18" s="194">
        <f t="shared" si="2"/>
        <v>0</v>
      </c>
      <c r="K18" s="144"/>
      <c r="M18" s="208"/>
    </row>
    <row r="19" spans="1:13" ht="22.5" x14ac:dyDescent="0.45">
      <c r="A19" s="101"/>
      <c r="B19" s="170" t="s">
        <v>240</v>
      </c>
      <c r="C19" s="190" t="s">
        <v>270</v>
      </c>
      <c r="D19" s="191">
        <v>0</v>
      </c>
      <c r="E19" s="192" t="s">
        <v>190</v>
      </c>
      <c r="F19" s="193">
        <v>0</v>
      </c>
      <c r="G19" s="194">
        <f t="shared" si="0"/>
        <v>0</v>
      </c>
      <c r="H19" s="194">
        <v>0</v>
      </c>
      <c r="I19" s="194">
        <f t="shared" si="1"/>
        <v>0</v>
      </c>
      <c r="J19" s="194">
        <f t="shared" si="2"/>
        <v>0</v>
      </c>
      <c r="K19" s="144" t="s">
        <v>151</v>
      </c>
      <c r="M19" s="208"/>
    </row>
    <row r="20" spans="1:13" ht="22.5" x14ac:dyDescent="0.45">
      <c r="A20" s="101"/>
      <c r="B20" s="170" t="s">
        <v>240</v>
      </c>
      <c r="C20" s="190" t="s">
        <v>271</v>
      </c>
      <c r="D20" s="191">
        <v>0</v>
      </c>
      <c r="E20" s="192" t="s">
        <v>42</v>
      </c>
      <c r="F20" s="193">
        <v>0</v>
      </c>
      <c r="G20" s="194">
        <f t="shared" si="0"/>
        <v>0</v>
      </c>
      <c r="H20" s="194">
        <v>0</v>
      </c>
      <c r="I20" s="194">
        <f t="shared" si="1"/>
        <v>0</v>
      </c>
      <c r="J20" s="194">
        <f t="shared" si="2"/>
        <v>0</v>
      </c>
      <c r="K20" s="144"/>
      <c r="M20" s="208"/>
    </row>
    <row r="21" spans="1:13" ht="22.5" x14ac:dyDescent="0.45">
      <c r="A21" s="101"/>
      <c r="B21" s="170" t="s">
        <v>240</v>
      </c>
      <c r="C21" s="190" t="s">
        <v>175</v>
      </c>
      <c r="D21" s="191">
        <v>0</v>
      </c>
      <c r="E21" s="192" t="s">
        <v>42</v>
      </c>
      <c r="F21" s="193">
        <v>0</v>
      </c>
      <c r="G21" s="194">
        <f t="shared" si="0"/>
        <v>0</v>
      </c>
      <c r="H21" s="194">
        <v>0</v>
      </c>
      <c r="I21" s="194">
        <f t="shared" si="1"/>
        <v>0</v>
      </c>
      <c r="J21" s="194">
        <f t="shared" si="2"/>
        <v>0</v>
      </c>
      <c r="K21" s="144"/>
      <c r="M21" s="208"/>
    </row>
    <row r="22" spans="1:13" ht="22.5" x14ac:dyDescent="0.45">
      <c r="A22" s="101"/>
      <c r="B22" s="170" t="s">
        <v>240</v>
      </c>
      <c r="C22" s="190" t="s">
        <v>272</v>
      </c>
      <c r="D22" s="191">
        <v>0</v>
      </c>
      <c r="E22" s="192" t="s">
        <v>146</v>
      </c>
      <c r="F22" s="193">
        <v>0</v>
      </c>
      <c r="G22" s="194">
        <f t="shared" si="0"/>
        <v>0</v>
      </c>
      <c r="H22" s="194">
        <v>0</v>
      </c>
      <c r="I22" s="194">
        <f t="shared" si="1"/>
        <v>0</v>
      </c>
      <c r="J22" s="194">
        <f t="shared" si="2"/>
        <v>0</v>
      </c>
      <c r="K22" s="144"/>
      <c r="M22" s="208"/>
    </row>
    <row r="23" spans="1:13" ht="22.5" x14ac:dyDescent="0.45">
      <c r="A23" s="101"/>
      <c r="B23" s="170" t="s">
        <v>240</v>
      </c>
      <c r="C23" s="190" t="s">
        <v>273</v>
      </c>
      <c r="D23" s="191">
        <v>0</v>
      </c>
      <c r="E23" s="192" t="s">
        <v>146</v>
      </c>
      <c r="F23" s="193">
        <v>0</v>
      </c>
      <c r="G23" s="194">
        <f t="shared" si="0"/>
        <v>0</v>
      </c>
      <c r="H23" s="194">
        <v>0</v>
      </c>
      <c r="I23" s="194">
        <f t="shared" si="1"/>
        <v>0</v>
      </c>
      <c r="J23" s="194">
        <f t="shared" si="2"/>
        <v>0</v>
      </c>
      <c r="K23" s="144"/>
      <c r="M23" s="208"/>
    </row>
    <row r="24" spans="1:13" ht="22.5" x14ac:dyDescent="0.45">
      <c r="A24" s="101"/>
      <c r="B24" s="170" t="s">
        <v>240</v>
      </c>
      <c r="C24" s="190" t="s">
        <v>274</v>
      </c>
      <c r="D24" s="196">
        <v>0</v>
      </c>
      <c r="E24" s="192" t="s">
        <v>146</v>
      </c>
      <c r="F24" s="193">
        <v>0</v>
      </c>
      <c r="G24" s="194">
        <f t="shared" si="0"/>
        <v>0</v>
      </c>
      <c r="H24" s="194">
        <v>0</v>
      </c>
      <c r="I24" s="194">
        <f t="shared" si="1"/>
        <v>0</v>
      </c>
      <c r="J24" s="194">
        <f t="shared" si="2"/>
        <v>0</v>
      </c>
      <c r="K24" s="144"/>
      <c r="M24" s="208"/>
    </row>
    <row r="25" spans="1:13" ht="22.5" x14ac:dyDescent="0.45">
      <c r="A25" s="101"/>
      <c r="B25" s="170" t="s">
        <v>240</v>
      </c>
      <c r="C25" s="190" t="s">
        <v>275</v>
      </c>
      <c r="D25" s="196">
        <v>0</v>
      </c>
      <c r="E25" s="192" t="s">
        <v>146</v>
      </c>
      <c r="F25" s="193">
        <v>0</v>
      </c>
      <c r="G25" s="194">
        <f t="shared" si="0"/>
        <v>0</v>
      </c>
      <c r="H25" s="194">
        <v>0</v>
      </c>
      <c r="I25" s="194">
        <f t="shared" si="1"/>
        <v>0</v>
      </c>
      <c r="J25" s="194">
        <f t="shared" si="2"/>
        <v>0</v>
      </c>
      <c r="K25" s="144"/>
      <c r="M25" s="208"/>
    </row>
    <row r="26" spans="1:13" ht="22.5" x14ac:dyDescent="0.45">
      <c r="A26" s="101"/>
      <c r="B26" s="170" t="s">
        <v>240</v>
      </c>
      <c r="C26" s="190" t="s">
        <v>276</v>
      </c>
      <c r="D26" s="196">
        <v>0</v>
      </c>
      <c r="E26" s="192" t="s">
        <v>146</v>
      </c>
      <c r="F26" s="193">
        <v>0</v>
      </c>
      <c r="G26" s="194">
        <f t="shared" si="0"/>
        <v>0</v>
      </c>
      <c r="H26" s="194">
        <v>0</v>
      </c>
      <c r="I26" s="194">
        <f t="shared" si="1"/>
        <v>0</v>
      </c>
      <c r="J26" s="194">
        <f t="shared" si="2"/>
        <v>0</v>
      </c>
      <c r="K26" s="144"/>
      <c r="M26" s="208"/>
    </row>
    <row r="27" spans="1:13" ht="22.5" x14ac:dyDescent="0.45">
      <c r="A27" s="101"/>
      <c r="B27" s="170"/>
      <c r="C27" s="198" t="s">
        <v>324</v>
      </c>
      <c r="D27" s="161"/>
      <c r="E27" s="103"/>
      <c r="F27" s="104"/>
      <c r="G27" s="99"/>
      <c r="H27" s="99"/>
      <c r="I27" s="162"/>
      <c r="J27" s="162"/>
      <c r="K27" s="144"/>
      <c r="M27" s="208"/>
    </row>
    <row r="28" spans="1:13" ht="22.5" x14ac:dyDescent="0.45">
      <c r="A28" s="101"/>
      <c r="B28" s="170"/>
      <c r="C28" s="141"/>
      <c r="D28" s="161"/>
      <c r="E28" s="103"/>
      <c r="F28" s="104"/>
      <c r="G28" s="99"/>
      <c r="H28" s="99"/>
      <c r="I28" s="162"/>
      <c r="J28" s="162"/>
      <c r="K28" s="144"/>
      <c r="M28" s="208"/>
    </row>
    <row r="29" spans="1:13" ht="22.5" x14ac:dyDescent="0.45">
      <c r="A29" s="101"/>
      <c r="B29" s="164" t="s">
        <v>147</v>
      </c>
      <c r="C29" s="165"/>
      <c r="D29" s="161"/>
      <c r="E29" s="103"/>
      <c r="F29" s="104"/>
      <c r="G29" s="99"/>
      <c r="H29" s="99"/>
      <c r="I29" s="162"/>
      <c r="J29" s="162"/>
      <c r="K29" s="144"/>
      <c r="M29" s="208"/>
    </row>
    <row r="30" spans="1:13" ht="22.5" x14ac:dyDescent="0.45">
      <c r="A30" s="101"/>
      <c r="B30" s="293" t="s">
        <v>343</v>
      </c>
      <c r="C30" s="294"/>
      <c r="D30" s="161"/>
      <c r="E30" s="103"/>
      <c r="F30" s="104"/>
      <c r="G30" s="99"/>
      <c r="H30" s="99"/>
      <c r="I30" s="162"/>
      <c r="J30" s="162"/>
      <c r="K30" s="144"/>
      <c r="M30" s="208"/>
    </row>
    <row r="31" spans="1:13" ht="22.5" x14ac:dyDescent="0.45">
      <c r="A31" s="101"/>
      <c r="B31" s="293" t="s">
        <v>148</v>
      </c>
      <c r="C31" s="294"/>
      <c r="D31" s="161"/>
      <c r="E31" s="103"/>
      <c r="F31" s="104"/>
      <c r="G31" s="99"/>
      <c r="H31" s="99"/>
      <c r="I31" s="162"/>
      <c r="J31" s="162"/>
      <c r="K31" s="144"/>
      <c r="M31" s="208"/>
    </row>
    <row r="32" spans="1:13" ht="22.5" x14ac:dyDescent="0.45">
      <c r="A32" s="101"/>
      <c r="B32" s="293" t="s">
        <v>346</v>
      </c>
      <c r="C32" s="294"/>
      <c r="D32" s="161"/>
      <c r="E32" s="103"/>
      <c r="F32" s="104"/>
      <c r="G32" s="99"/>
      <c r="H32" s="99"/>
      <c r="I32" s="162"/>
      <c r="J32" s="162"/>
      <c r="K32" s="144"/>
      <c r="M32" s="208"/>
    </row>
    <row r="33" spans="1:15" ht="22.5" x14ac:dyDescent="0.45">
      <c r="A33" s="101"/>
      <c r="B33" s="293" t="s">
        <v>152</v>
      </c>
      <c r="C33" s="294"/>
      <c r="D33" s="161"/>
      <c r="E33" s="103"/>
      <c r="F33" s="104"/>
      <c r="G33" s="99"/>
      <c r="H33" s="99"/>
      <c r="I33" s="162"/>
      <c r="J33" s="162"/>
      <c r="K33" s="144"/>
      <c r="M33" s="208"/>
    </row>
    <row r="34" spans="1:15" thickBot="1" x14ac:dyDescent="0.5">
      <c r="A34" s="101"/>
      <c r="B34" s="365"/>
      <c r="C34" s="366"/>
      <c r="D34" s="102"/>
      <c r="E34" s="103"/>
      <c r="F34" s="104"/>
      <c r="G34" s="99"/>
      <c r="H34" s="99"/>
      <c r="I34" s="99"/>
      <c r="J34" s="99"/>
      <c r="K34" s="144"/>
      <c r="M34" s="208"/>
    </row>
    <row r="35" spans="1:15" thickBot="1" x14ac:dyDescent="0.5">
      <c r="A35" s="105"/>
      <c r="B35" s="269" t="s">
        <v>132</v>
      </c>
      <c r="C35" s="270"/>
      <c r="D35" s="106"/>
      <c r="E35" s="107"/>
      <c r="F35" s="108"/>
      <c r="G35" s="109">
        <f>SUM(G10:G26)</f>
        <v>0</v>
      </c>
      <c r="H35" s="108"/>
      <c r="I35" s="109">
        <f>SUM(I10:I26)</f>
        <v>0</v>
      </c>
      <c r="J35" s="109">
        <f>G35+I35</f>
        <v>0</v>
      </c>
      <c r="K35" s="177"/>
      <c r="L35" s="82"/>
      <c r="M35" s="208"/>
      <c r="N35" s="82"/>
      <c r="O35" s="82"/>
    </row>
    <row r="36" spans="1:15" x14ac:dyDescent="0.5">
      <c r="J36" s="82"/>
      <c r="M36" s="208"/>
    </row>
    <row r="37" spans="1:15" x14ac:dyDescent="0.5">
      <c r="M37" s="208"/>
    </row>
  </sheetData>
  <mergeCells count="29">
    <mergeCell ref="K6:K7"/>
    <mergeCell ref="B8:C8"/>
    <mergeCell ref="A4:B4"/>
    <mergeCell ref="C4:E4"/>
    <mergeCell ref="F4:G4"/>
    <mergeCell ref="H4:K4"/>
    <mergeCell ref="A5:B5"/>
    <mergeCell ref="C5:E5"/>
    <mergeCell ref="F5:G5"/>
    <mergeCell ref="H5:K5"/>
    <mergeCell ref="H6:I6"/>
    <mergeCell ref="E6:E7"/>
    <mergeCell ref="F6:G6"/>
    <mergeCell ref="J1:K1"/>
    <mergeCell ref="A2:K2"/>
    <mergeCell ref="A3:B3"/>
    <mergeCell ref="F3:G3"/>
    <mergeCell ref="H3:K3"/>
    <mergeCell ref="A1:I1"/>
    <mergeCell ref="B34:C34"/>
    <mergeCell ref="B35:C35"/>
    <mergeCell ref="A6:A7"/>
    <mergeCell ref="B6:C7"/>
    <mergeCell ref="D6:D7"/>
    <mergeCell ref="B30:C30"/>
    <mergeCell ref="B31:C31"/>
    <mergeCell ref="B32:C32"/>
    <mergeCell ref="B33:C33"/>
    <mergeCell ref="B9:C9"/>
  </mergeCells>
  <pageMargins left="0.23622047244094491" right="0.23622047244094491" top="0.35433070866141736" bottom="0.35433070866141736" header="0.31496062992125984" footer="0.31496062992125984"/>
  <pageSetup paperSize="9" scale="90" firstPageNumber="11" orientation="landscape" useFirstPageNumber="1" r:id="rId1"/>
  <headerFooter>
    <oddHeader>&amp;Rแบบ ปร.4 แผ่นที่  &amp;P/13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5</vt:i4>
      </vt:variant>
    </vt:vector>
  </HeadingPairs>
  <TitlesOfParts>
    <vt:vector size="15" baseType="lpstr">
      <vt:lpstr>กรอกข้อมูลโครงการ</vt:lpstr>
      <vt:lpstr>สรุป ปร.6</vt:lpstr>
      <vt:lpstr>สรุป ปร.5 ก</vt:lpstr>
      <vt:lpstr>สรุป ปร.4</vt:lpstr>
      <vt:lpstr>ปร.4 งานวิศวกรรมโครงสร้าง</vt:lpstr>
      <vt:lpstr>ปร.4 งานสถาปัตยกรรม</vt:lpstr>
      <vt:lpstr>ปรับอากาศ</vt:lpstr>
      <vt:lpstr>ปร.4งานวิศวกรรมไฟฟ้า</vt:lpstr>
      <vt:lpstr>ปร.4งานสุขาภิบาล</vt:lpstr>
      <vt:lpstr>ปร.4 งานเบ็ดเตล็ด</vt:lpstr>
      <vt:lpstr>'สรุป ปร.4'!Print_Area</vt:lpstr>
      <vt:lpstr>'ปร.4 งานวิศวกรรมโครงสร้าง'!Print_Titles</vt:lpstr>
      <vt:lpstr>'ปร.4 งานสถาปัตยกรรม'!Print_Titles</vt:lpstr>
      <vt:lpstr>ปร.4งานวิศวกรรมไฟฟ้า!Print_Titles</vt:lpstr>
      <vt:lpstr>ปร.4งานสุขาภิบาล!Print_Titles</vt:lpstr>
    </vt:vector>
  </TitlesOfParts>
  <Company>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 TK</dc:creator>
  <cp:lastModifiedBy>LEMEL</cp:lastModifiedBy>
  <cp:lastPrinted>2024-04-10T07:09:06Z</cp:lastPrinted>
  <dcterms:created xsi:type="dcterms:W3CDTF">2006-10-08T06:45:58Z</dcterms:created>
  <dcterms:modified xsi:type="dcterms:W3CDTF">2024-04-10T07:35:36Z</dcterms:modified>
</cp:coreProperties>
</file>