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อาหารเสริม (นม) ปีงบ 2567\7. ขอรับอาหารนม กทม. 10 มิ.ย. 67\"/>
    </mc:Choice>
  </mc:AlternateContent>
  <xr:revisionPtr revIDLastSave="0" documentId="13_ncr:1_{48B1D611-12F0-4567-9ACA-B563EE4C70D0}" xr6:coauthVersionLast="47" xr6:coauthVersionMax="47" xr10:uidLastSave="{00000000-0000-0000-0000-000000000000}"/>
  <bookViews>
    <workbookView xWindow="-120" yWindow="-120" windowWidth="29040" windowHeight="15840" tabRatio="729" activeTab="1" xr2:uid="{00000000-000D-0000-FFFF-FFFF00000000}"/>
  </bookViews>
  <sheets>
    <sheet name="ภาคเรียนที่ 1 พ.ท.ทั่วไป" sheetId="15" r:id="rId1"/>
    <sheet name="ภาคเรียนที่ 1 พ.ท.ห่างไกล" sheetId="16" r:id="rId2"/>
  </sheets>
  <definedNames>
    <definedName name="_xlnm.Print_Area" localSheetId="0">'ภาคเรียนที่ 1 พ.ท.ทั่วไป'!$A$1:$O$37</definedName>
    <definedName name="_xlnm.Print_Area" localSheetId="1">'ภาคเรียนที่ 1 พ.ท.ห่างไกล'!$A$1:$O$36</definedName>
  </definedNames>
  <calcPr calcId="191029"/>
</workbook>
</file>

<file path=xl/calcChain.xml><?xml version="1.0" encoding="utf-8"?>
<calcChain xmlns="http://schemas.openxmlformats.org/spreadsheetml/2006/main">
  <c r="L24" i="16" l="1"/>
  <c r="K24" i="16"/>
  <c r="L23" i="16"/>
  <c r="K23" i="16"/>
  <c r="L20" i="16"/>
  <c r="L19" i="16"/>
  <c r="K19" i="16"/>
  <c r="L18" i="16"/>
  <c r="K18" i="16"/>
  <c r="D17" i="16"/>
  <c r="D16" i="16"/>
  <c r="D15" i="16"/>
  <c r="J28" i="16"/>
  <c r="I28" i="16"/>
  <c r="G28" i="16"/>
  <c r="N24" i="16"/>
  <c r="N16" i="16"/>
  <c r="L22" i="16"/>
  <c r="K22" i="16"/>
  <c r="M22" i="16" s="1"/>
  <c r="J24" i="16"/>
  <c r="J23" i="16"/>
  <c r="J20" i="16"/>
  <c r="H17" i="16"/>
  <c r="J15" i="16"/>
  <c r="H15" i="16"/>
  <c r="N15" i="16" s="1"/>
  <c r="N28" i="16" s="1"/>
  <c r="C17" i="16"/>
  <c r="A7" i="16"/>
  <c r="J28" i="15"/>
  <c r="I28" i="15"/>
  <c r="G28" i="15"/>
  <c r="J15" i="15"/>
  <c r="A7" i="15"/>
  <c r="E17" i="16"/>
  <c r="H16" i="16"/>
  <c r="J16" i="16"/>
  <c r="J17" i="16"/>
  <c r="H28" i="16" l="1"/>
  <c r="K17" i="16"/>
  <c r="L15" i="16"/>
  <c r="L16" i="16"/>
  <c r="L21" i="16"/>
  <c r="K21" i="16"/>
  <c r="M21" i="16" s="1"/>
  <c r="K15" i="16"/>
  <c r="M19" i="16"/>
  <c r="M23" i="16"/>
  <c r="L17" i="16"/>
  <c r="L28" i="16" s="1"/>
  <c r="K16" i="16"/>
  <c r="K20" i="16"/>
  <c r="M20" i="16" s="1"/>
  <c r="M24" i="16"/>
  <c r="M15" i="16"/>
  <c r="C26" i="16"/>
  <c r="N17" i="16"/>
  <c r="D16" i="15"/>
  <c r="M17" i="16" l="1"/>
  <c r="M16" i="16"/>
  <c r="M18" i="16"/>
  <c r="M28" i="16" s="1"/>
  <c r="K28" i="16"/>
  <c r="H24" i="16"/>
  <c r="H23" i="16"/>
  <c r="J22" i="16"/>
  <c r="H22" i="16"/>
  <c r="J21" i="16"/>
  <c r="H21" i="16"/>
  <c r="H20" i="16"/>
  <c r="J19" i="16"/>
  <c r="H19" i="16"/>
  <c r="J18" i="16"/>
  <c r="H18" i="16"/>
  <c r="E17" i="15"/>
  <c r="K15" i="15" s="1"/>
  <c r="C17" i="15"/>
  <c r="L22" i="15" l="1"/>
  <c r="L18" i="15"/>
  <c r="K24" i="15"/>
  <c r="K20" i="15"/>
  <c r="L21" i="15"/>
  <c r="L17" i="15"/>
  <c r="K22" i="15"/>
  <c r="K19" i="15"/>
  <c r="E28" i="15"/>
  <c r="L24" i="15"/>
  <c r="L20" i="15"/>
  <c r="L16" i="15"/>
  <c r="K23" i="15"/>
  <c r="K18" i="15"/>
  <c r="K17" i="15"/>
  <c r="L23" i="15"/>
  <c r="L19" i="15"/>
  <c r="L15" i="15"/>
  <c r="K21" i="15"/>
  <c r="K16" i="15"/>
  <c r="N18" i="16"/>
  <c r="N22" i="16"/>
  <c r="E28" i="16"/>
  <c r="C26" i="15"/>
  <c r="D26" i="15" s="1"/>
  <c r="N19" i="16"/>
  <c r="N23" i="16"/>
  <c r="D26" i="16"/>
  <c r="D28" i="16" s="1"/>
  <c r="N20" i="16"/>
  <c r="N21" i="16"/>
  <c r="J16" i="15"/>
  <c r="J17" i="15"/>
  <c r="J18" i="15"/>
  <c r="J19" i="15"/>
  <c r="J20" i="15"/>
  <c r="J21" i="15"/>
  <c r="J22" i="15"/>
  <c r="J23" i="15"/>
  <c r="J24" i="15"/>
  <c r="H16" i="15"/>
  <c r="H17" i="15"/>
  <c r="H18" i="15"/>
  <c r="H19" i="15"/>
  <c r="H20" i="15"/>
  <c r="H21" i="15"/>
  <c r="H22" i="15"/>
  <c r="H23" i="15"/>
  <c r="H24" i="15"/>
  <c r="M24" i="15" l="1"/>
  <c r="M15" i="15"/>
  <c r="L28" i="15"/>
  <c r="K28" i="15"/>
  <c r="A26" i="16"/>
  <c r="O28" i="16"/>
  <c r="G31" i="16" s="1"/>
  <c r="M23" i="15"/>
  <c r="M17" i="15"/>
  <c r="M21" i="15"/>
  <c r="M16" i="15"/>
  <c r="M22" i="15"/>
  <c r="M18" i="15"/>
  <c r="M20" i="15"/>
  <c r="M19" i="15"/>
  <c r="N21" i="15"/>
  <c r="N17" i="15"/>
  <c r="N22" i="15"/>
  <c r="N18" i="15"/>
  <c r="N23" i="15"/>
  <c r="N19" i="15"/>
  <c r="N24" i="15"/>
  <c r="N20" i="15"/>
  <c r="N16" i="15"/>
  <c r="M28" i="15" l="1"/>
  <c r="H15" i="15"/>
  <c r="N15" i="15" l="1"/>
  <c r="N28" i="15" s="1"/>
  <c r="H28" i="15"/>
  <c r="D15" i="15"/>
  <c r="D17" i="15" s="1"/>
  <c r="D28" i="15" s="1"/>
  <c r="O28" i="15" l="1"/>
  <c r="G31" i="15" s="1"/>
  <c r="A26" i="15"/>
</calcChain>
</file>

<file path=xl/sharedStrings.xml><?xml version="1.0" encoding="utf-8"?>
<sst xmlns="http://schemas.openxmlformats.org/spreadsheetml/2006/main" count="92" uniqueCount="41">
  <si>
    <t>สำนักงานคณะกรรมการส่งเสริมการศึกษาเอกชน</t>
  </si>
  <si>
    <t>ระดับชั้น</t>
  </si>
  <si>
    <t>ประถมศึกษา</t>
  </si>
  <si>
    <t>รายการรับเงินอุดหนุน</t>
  </si>
  <si>
    <t>จำนวนเงิน</t>
  </si>
  <si>
    <t>รายการจ่ายเงินอุดหนุน</t>
  </si>
  <si>
    <t>นมพาสเจอร์ไรส์ ชนิดถุง</t>
  </si>
  <si>
    <t>นม ยู.เอช.ที ชนิดกล่อง</t>
  </si>
  <si>
    <t>ที่จ่ายทั้งสิ้น</t>
  </si>
  <si>
    <t>จำนวน (ถุง)</t>
  </si>
  <si>
    <t>จำนวน (กล่อง)</t>
  </si>
  <si>
    <t>อนุบาล</t>
  </si>
  <si>
    <t>ประมาณการ</t>
  </si>
  <si>
    <t>(คน)</t>
  </si>
  <si>
    <t>ส่งเงินคืน สช./</t>
  </si>
  <si>
    <t>ศธจ./สช.จังหวัด</t>
  </si>
  <si>
    <t xml:space="preserve">คงเหลือ </t>
  </si>
  <si>
    <t>นม.5</t>
  </si>
  <si>
    <t>นร.ตาม</t>
  </si>
  <si>
    <t xml:space="preserve">        แบบบัญชีการรับ – จ่ายเงินอุดหนุนเป็นค่าอาหารเสริม (นม)</t>
  </si>
  <si>
    <t>รวม</t>
  </si>
  <si>
    <t>เปรียบเทียบจำนวนนักเรียน</t>
  </si>
  <si>
    <t>กรอกข้อมูลในแถบสีเท่านั้น</t>
  </si>
  <si>
    <t>ปีการศึกษา</t>
  </si>
  <si>
    <t>โรงเรียน................................  อำเภอ/เขต..............................  จังหวัด...............................</t>
  </si>
  <si>
    <t>หรือ ร.ร.สนับสนุน</t>
  </si>
  <si>
    <t>งบประมาณที่ได้รับ</t>
  </si>
  <si>
    <t>จ่ายเงินครั้งที่</t>
  </si>
  <si>
    <t>รวมนักเรียน</t>
  </si>
  <si>
    <t>จำนวนวันทีซื้อนมพาสเจอร์ไรส์(วัน)</t>
  </si>
  <si>
    <t>จำนวนวันทีซื้อนมยูเอชที(วัน)</t>
  </si>
  <si>
    <t>ทำสัญญาซื้อขายอาหารเสริม (นม) กับบริษัท.................................................</t>
  </si>
  <si>
    <t>หมายเหตุ</t>
  </si>
  <si>
    <t>5) เมื่อดำเนินการจัดซื้ออาหารเสริม (นม) เสร็จสิ้นแล้วมีเงินเหลือจ่ายให้นำส่งคืน  สช. ศธจ. หรือ สช.จ. แล้วแต่กรณี</t>
  </si>
  <si>
    <t>1) เงินอุดหนุนในภาคเรียนที่ 1 (รอบประมาณการ) กรอกจำนวนนักเรียนตามแบบ นม.1</t>
  </si>
  <si>
    <t>พื้นที่ห่างไกล</t>
  </si>
  <si>
    <t>พื้นที่ทั่วไป</t>
  </si>
  <si>
    <t>4) ให้โรงเรียนกรอกรายละเอียดการจัดซื้ออาหารเสริม (นม) ในแต่ละครั้ง โดยดูรายละเอียดจำนวนนมพาสเจอร์ไรส์ และจำนวนนม ยู.เอช.ที จากใบแจ้งหนี้/เอกสารการสั่งซื้อกับบริษัทนม</t>
  </si>
  <si>
    <t>รวมจำนวนวันที่จัดซื้อ</t>
  </si>
  <si>
    <t>2) เงินอุดหนุนในภาคเรียนที่ 1 (รอบ 10 มิ.ย.67) การส่งคืน/เบิกเพิ่ม เปรียบเทียบจากนักเรียน 10 มิ.ย.67 กับนักเรียนรอบประมาณการ</t>
  </si>
  <si>
    <t>3) กรณีโรงเรียนได้รับจัดสรรเงินอุดหนุน ในภาคเรียนที่ 1 (รอบประมาณการ) มากกว่านักเรียน 10 มิ.ย.67 ให้นำเงินส่งคืน สช. ศธจ. หรือ สช.จ. แล้วแต่กรณี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</si>
</sst>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</numFmts>
  <fonts count="20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4"/>
      <name val="TH Sarabun New"/>
      <family val="2"/>
    </font>
    <font>
      <b/>
      <sz val="16"/>
      <color theme="0"/>
      <name val="TH Sarabun New"/>
      <family val="2"/>
    </font>
    <font>
      <sz val="16"/>
      <color rgb="FFFF0000"/>
      <name val="TH Sarabun New"/>
      <family val="2"/>
    </font>
    <font>
      <sz val="16"/>
      <color theme="1"/>
      <name val="TH Sarabun New"/>
      <family val="2"/>
    </font>
    <font>
      <b/>
      <sz val="11"/>
      <color theme="1"/>
      <name val="TH Sarabun New"/>
      <family val="2"/>
    </font>
    <font>
      <b/>
      <sz val="11"/>
      <name val="TH Sarabun New"/>
      <family val="2"/>
    </font>
    <font>
      <b/>
      <sz val="11"/>
      <color theme="0"/>
      <name val="TH Sarabun New"/>
      <family val="2"/>
    </font>
    <font>
      <b/>
      <sz val="18"/>
      <color rgb="FFFF0000"/>
      <name val="TH Sarabun New"/>
      <family val="2"/>
    </font>
    <font>
      <b/>
      <sz val="9"/>
      <color theme="1"/>
      <name val="TH Sarabun New"/>
      <family val="2"/>
    </font>
    <font>
      <sz val="11"/>
      <color theme="1"/>
      <name val="TH Sarabun New"/>
      <family val="2"/>
    </font>
    <font>
      <sz val="11"/>
      <color rgb="FFFF0000"/>
      <name val="TH Sarabun New"/>
      <family val="2"/>
    </font>
    <font>
      <b/>
      <sz val="16"/>
      <color theme="1"/>
      <name val="TH Sarabun New"/>
      <family val="2"/>
    </font>
    <font>
      <b/>
      <sz val="18"/>
      <color theme="1"/>
      <name val="TH Sarabun New"/>
      <family val="2"/>
    </font>
    <font>
      <b/>
      <sz val="14"/>
      <color theme="1"/>
      <name val="TH Sarabun New"/>
      <family val="2"/>
    </font>
    <font>
      <sz val="16"/>
      <name val="TH Sarabun New"/>
      <family val="2"/>
    </font>
    <font>
      <u/>
      <sz val="16"/>
      <color theme="1"/>
      <name val="TH Sarabun New"/>
      <family val="2"/>
    </font>
    <font>
      <b/>
      <sz val="16"/>
      <color rgb="FFFF0000"/>
      <name val="TH Sarabun New"/>
      <family val="2"/>
    </font>
    <font>
      <b/>
      <sz val="16"/>
      <name val="TH Sarabun Ne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6">
    <xf numFmtId="0" fontId="0" fillId="0" borderId="0" xfId="0"/>
    <xf numFmtId="49" fontId="2" fillId="4" borderId="0" xfId="0" applyNumberFormat="1" applyFont="1" applyFill="1"/>
    <xf numFmtId="0" fontId="3" fillId="4" borderId="0" xfId="0" applyFont="1" applyFill="1"/>
    <xf numFmtId="43" fontId="3" fillId="0" borderId="0" xfId="1" applyFont="1" applyFill="1"/>
    <xf numFmtId="0" fontId="3" fillId="0" borderId="0" xfId="0" applyFont="1"/>
    <xf numFmtId="165" fontId="3" fillId="0" borderId="0" xfId="1" applyNumberFormat="1" applyFont="1" applyFill="1"/>
    <xf numFmtId="0" fontId="4" fillId="0" borderId="0" xfId="0" applyFont="1"/>
    <xf numFmtId="0" fontId="5" fillId="0" borderId="0" xfId="0" applyFont="1"/>
    <xf numFmtId="49" fontId="3" fillId="0" borderId="0" xfId="0" applyNumberFormat="1" applyFont="1"/>
    <xf numFmtId="0" fontId="6" fillId="0" borderId="0" xfId="0" applyFont="1"/>
    <xf numFmtId="0" fontId="7" fillId="4" borderId="0" xfId="0" applyFont="1" applyFill="1" applyAlignment="1">
      <alignment horizontal="left"/>
    </xf>
    <xf numFmtId="0" fontId="6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165" fontId="8" fillId="0" borderId="0" xfId="1" applyNumberFormat="1" applyFont="1" applyFill="1" applyAlignment="1">
      <alignment horizontal="center"/>
    </xf>
    <xf numFmtId="0" fontId="10" fillId="0" borderId="0" xfId="0" applyFont="1" applyAlignment="1">
      <alignment horizontal="right"/>
    </xf>
    <xf numFmtId="165" fontId="7" fillId="0" borderId="0" xfId="1" applyNumberFormat="1" applyFont="1" applyFill="1" applyBorder="1" applyAlignment="1">
      <alignment horizontal="center"/>
    </xf>
    <xf numFmtId="43" fontId="11" fillId="0" borderId="0" xfId="1" applyFont="1" applyFill="1"/>
    <xf numFmtId="0" fontId="12" fillId="0" borderId="0" xfId="0" applyFont="1"/>
    <xf numFmtId="0" fontId="11" fillId="0" borderId="0" xfId="0" applyFont="1"/>
    <xf numFmtId="49" fontId="5" fillId="0" borderId="0" xfId="0" applyNumberFormat="1" applyFont="1"/>
    <xf numFmtId="43" fontId="5" fillId="0" borderId="0" xfId="1" applyFont="1" applyFill="1"/>
    <xf numFmtId="165" fontId="5" fillId="0" borderId="0" xfId="1" applyNumberFormat="1" applyFont="1" applyFill="1"/>
    <xf numFmtId="49" fontId="13" fillId="0" borderId="0" xfId="0" applyNumberFormat="1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14" fillId="4" borderId="0" xfId="0" applyFont="1" applyFill="1" applyAlignment="1">
      <alignment horizontal="left" vertical="center"/>
    </xf>
    <xf numFmtId="0" fontId="14" fillId="4" borderId="0" xfId="0" applyFont="1" applyFill="1" applyAlignment="1">
      <alignment horizontal="left" vertical="top"/>
    </xf>
    <xf numFmtId="0" fontId="13" fillId="2" borderId="13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/>
    </xf>
    <xf numFmtId="0" fontId="13" fillId="2" borderId="12" xfId="0" applyFont="1" applyFill="1" applyBorder="1" applyAlignment="1">
      <alignment horizontal="center"/>
    </xf>
    <xf numFmtId="0" fontId="13" fillId="2" borderId="19" xfId="0" applyFont="1" applyFill="1" applyBorder="1" applyAlignment="1">
      <alignment horizontal="center"/>
    </xf>
    <xf numFmtId="0" fontId="13" fillId="2" borderId="20" xfId="0" applyFont="1" applyFill="1" applyBorder="1" applyAlignment="1">
      <alignment horizontal="center"/>
    </xf>
    <xf numFmtId="43" fontId="13" fillId="2" borderId="5" xfId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3" fillId="2" borderId="15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43" fontId="13" fillId="2" borderId="5" xfId="1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43" fontId="13" fillId="2" borderId="13" xfId="1" applyFont="1" applyFill="1" applyBorder="1" applyAlignment="1">
      <alignment horizontal="center" vertical="center"/>
    </xf>
    <xf numFmtId="43" fontId="13" fillId="2" borderId="14" xfId="1" applyFont="1" applyFill="1" applyBorder="1" applyAlignment="1">
      <alignment horizontal="center" vertical="center"/>
    </xf>
    <xf numFmtId="43" fontId="13" fillId="2" borderId="5" xfId="1" applyFont="1" applyFill="1" applyBorder="1" applyAlignment="1">
      <alignment horizontal="center" vertical="center" wrapText="1"/>
    </xf>
    <xf numFmtId="43" fontId="13" fillId="2" borderId="5" xfId="1" applyFont="1" applyFill="1" applyBorder="1" applyAlignment="1">
      <alignment horizontal="center"/>
    </xf>
    <xf numFmtId="43" fontId="13" fillId="2" borderId="4" xfId="1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43" fontId="13" fillId="2" borderId="4" xfId="1" applyFont="1" applyFill="1" applyBorder="1" applyAlignment="1">
      <alignment horizontal="center" vertical="center" wrapText="1"/>
    </xf>
    <xf numFmtId="15" fontId="13" fillId="2" borderId="4" xfId="0" applyNumberFormat="1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wrapText="1"/>
    </xf>
    <xf numFmtId="43" fontId="13" fillId="2" borderId="17" xfId="1" applyFont="1" applyFill="1" applyBorder="1" applyAlignment="1">
      <alignment horizontal="center" vertical="center"/>
    </xf>
    <xf numFmtId="43" fontId="13" fillId="2" borderId="21" xfId="1" applyFont="1" applyFill="1" applyBorder="1" applyAlignment="1">
      <alignment horizontal="center" vertical="center"/>
    </xf>
    <xf numFmtId="43" fontId="13" fillId="2" borderId="15" xfId="1" applyFont="1" applyFill="1" applyBorder="1" applyAlignment="1">
      <alignment horizontal="center" vertical="center"/>
    </xf>
    <xf numFmtId="43" fontId="13" fillId="2" borderId="0" xfId="1" applyFont="1" applyFill="1" applyBorder="1" applyAlignment="1">
      <alignment horizontal="center" vertical="center"/>
    </xf>
    <xf numFmtId="43" fontId="13" fillId="2" borderId="4" xfId="1" applyFont="1" applyFill="1" applyBorder="1" applyAlignment="1">
      <alignment horizontal="center" vertical="center" wrapText="1"/>
    </xf>
    <xf numFmtId="43" fontId="13" fillId="2" borderId="4" xfId="1" applyFont="1" applyFill="1" applyBorder="1" applyAlignment="1">
      <alignment horizontal="center"/>
    </xf>
    <xf numFmtId="0" fontId="13" fillId="2" borderId="17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43" fontId="13" fillId="2" borderId="6" xfId="1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165" fontId="13" fillId="2" borderId="7" xfId="1" applyNumberFormat="1" applyFont="1" applyFill="1" applyBorder="1" applyAlignment="1">
      <alignment horizontal="center"/>
    </xf>
    <xf numFmtId="43" fontId="13" fillId="2" borderId="7" xfId="1" applyFont="1" applyFill="1" applyBorder="1" applyAlignment="1">
      <alignment horizontal="center"/>
    </xf>
    <xf numFmtId="165" fontId="13" fillId="2" borderId="20" xfId="1" applyNumberFormat="1" applyFont="1" applyFill="1" applyBorder="1" applyAlignment="1"/>
    <xf numFmtId="43" fontId="13" fillId="2" borderId="8" xfId="1" applyFont="1" applyFill="1" applyBorder="1" applyAlignment="1">
      <alignment horizontal="center"/>
    </xf>
    <xf numFmtId="43" fontId="13" fillId="2" borderId="6" xfId="1" applyFont="1" applyFill="1" applyBorder="1" applyAlignment="1">
      <alignment horizontal="center" vertical="center" wrapText="1"/>
    </xf>
    <xf numFmtId="43" fontId="13" fillId="2" borderId="6" xfId="1" applyFont="1" applyFill="1" applyBorder="1" applyAlignment="1">
      <alignment horizontal="center"/>
    </xf>
    <xf numFmtId="43" fontId="13" fillId="2" borderId="6" xfId="1" applyFont="1" applyFill="1" applyBorder="1" applyAlignment="1">
      <alignment horizontal="center" vertical="center"/>
    </xf>
    <xf numFmtId="43" fontId="4" fillId="0" borderId="0" xfId="0" applyNumberFormat="1" applyFont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165" fontId="5" fillId="3" borderId="1" xfId="1" applyNumberFormat="1" applyFont="1" applyFill="1" applyBorder="1" applyAlignment="1">
      <alignment horizontal="center"/>
    </xf>
    <xf numFmtId="43" fontId="5" fillId="0" borderId="2" xfId="1" applyFont="1" applyFill="1" applyBorder="1" applyAlignment="1">
      <alignment horizontal="center"/>
    </xf>
    <xf numFmtId="165" fontId="5" fillId="3" borderId="2" xfId="1" applyNumberFormat="1" applyFont="1" applyFill="1" applyBorder="1" applyAlignment="1">
      <alignment horizontal="center"/>
    </xf>
    <xf numFmtId="43" fontId="5" fillId="0" borderId="1" xfId="0" applyNumberFormat="1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165" fontId="5" fillId="3" borderId="3" xfId="1" applyNumberFormat="1" applyFont="1" applyFill="1" applyBorder="1" applyAlignment="1">
      <alignment horizontal="center"/>
    </xf>
    <xf numFmtId="43" fontId="5" fillId="0" borderId="3" xfId="1" applyFont="1" applyFill="1" applyBorder="1" applyAlignment="1">
      <alignment horizontal="center"/>
    </xf>
    <xf numFmtId="49" fontId="5" fillId="0" borderId="22" xfId="0" applyNumberFormat="1" applyFont="1" applyBorder="1" applyAlignment="1">
      <alignment horizontal="center"/>
    </xf>
    <xf numFmtId="49" fontId="5" fillId="0" borderId="24" xfId="0" applyNumberFormat="1" applyFont="1" applyBorder="1" applyAlignment="1">
      <alignment horizontal="center"/>
    </xf>
    <xf numFmtId="165" fontId="5" fillId="0" borderId="3" xfId="1" applyNumberFormat="1" applyFont="1" applyFill="1" applyBorder="1"/>
    <xf numFmtId="165" fontId="5" fillId="3" borderId="3" xfId="1" applyNumberFormat="1" applyFont="1" applyFill="1" applyBorder="1"/>
    <xf numFmtId="49" fontId="5" fillId="0" borderId="22" xfId="0" applyNumberFormat="1" applyFont="1" applyBorder="1"/>
    <xf numFmtId="43" fontId="16" fillId="0" borderId="24" xfId="1" applyFont="1" applyFill="1" applyBorder="1" applyAlignment="1"/>
    <xf numFmtId="165" fontId="4" fillId="3" borderId="3" xfId="1" applyNumberFormat="1" applyFont="1" applyFill="1" applyBorder="1"/>
    <xf numFmtId="49" fontId="17" fillId="0" borderId="22" xfId="0" applyNumberFormat="1" applyFont="1" applyBorder="1" applyAlignment="1">
      <alignment horizontal="left"/>
    </xf>
    <xf numFmtId="49" fontId="17" fillId="0" borderId="23" xfId="0" applyNumberFormat="1" applyFont="1" applyBorder="1" applyAlignment="1">
      <alignment horizontal="left"/>
    </xf>
    <xf numFmtId="49" fontId="17" fillId="0" borderId="24" xfId="0" applyNumberFormat="1" applyFont="1" applyBorder="1" applyAlignment="1">
      <alignment horizontal="left"/>
    </xf>
    <xf numFmtId="0" fontId="5" fillId="0" borderId="3" xfId="0" applyFont="1" applyBorder="1"/>
    <xf numFmtId="49" fontId="5" fillId="0" borderId="22" xfId="0" applyNumberFormat="1" applyFont="1" applyBorder="1" applyAlignment="1">
      <alignment horizontal="center"/>
    </xf>
    <xf numFmtId="0" fontId="5" fillId="0" borderId="24" xfId="0" applyFont="1" applyBorder="1"/>
    <xf numFmtId="49" fontId="5" fillId="2" borderId="22" xfId="0" applyNumberFormat="1" applyFont="1" applyFill="1" applyBorder="1" applyAlignment="1">
      <alignment horizontal="center"/>
    </xf>
    <xf numFmtId="49" fontId="5" fillId="2" borderId="23" xfId="0" applyNumberFormat="1" applyFont="1" applyFill="1" applyBorder="1" applyAlignment="1">
      <alignment horizontal="center"/>
    </xf>
    <xf numFmtId="49" fontId="5" fillId="2" borderId="24" xfId="0" applyNumberFormat="1" applyFont="1" applyFill="1" applyBorder="1" applyAlignment="1">
      <alignment horizontal="center"/>
    </xf>
    <xf numFmtId="43" fontId="13" fillId="2" borderId="3" xfId="1" applyFont="1" applyFill="1" applyBorder="1"/>
    <xf numFmtId="165" fontId="5" fillId="2" borderId="3" xfId="1" applyNumberFormat="1" applyFont="1" applyFill="1" applyBorder="1"/>
    <xf numFmtId="43" fontId="5" fillId="2" borderId="3" xfId="1" applyFont="1" applyFill="1" applyBorder="1"/>
    <xf numFmtId="43" fontId="4" fillId="0" borderId="0" xfId="1" applyFont="1" applyFill="1"/>
    <xf numFmtId="43" fontId="4" fillId="0" borderId="0" xfId="0" applyNumberFormat="1" applyFont="1"/>
    <xf numFmtId="165" fontId="5" fillId="0" borderId="23" xfId="1" applyNumberFormat="1" applyFont="1" applyFill="1" applyBorder="1"/>
    <xf numFmtId="43" fontId="5" fillId="0" borderId="23" xfId="1" applyFont="1" applyFill="1" applyBorder="1" applyAlignment="1">
      <alignment horizontal="center"/>
    </xf>
    <xf numFmtId="43" fontId="5" fillId="0" borderId="27" xfId="1" applyFont="1" applyFill="1" applyBorder="1" applyAlignment="1">
      <alignment horizontal="center"/>
    </xf>
    <xf numFmtId="165" fontId="5" fillId="0" borderId="22" xfId="1" applyNumberFormat="1" applyFont="1" applyFill="1" applyBorder="1" applyAlignment="1">
      <alignment horizontal="right"/>
    </xf>
    <xf numFmtId="165" fontId="5" fillId="0" borderId="23" xfId="1" applyNumberFormat="1" applyFont="1" applyFill="1" applyBorder="1" applyAlignment="1">
      <alignment horizontal="right"/>
    </xf>
    <xf numFmtId="43" fontId="5" fillId="0" borderId="23" xfId="1" applyFont="1" applyFill="1" applyBorder="1" applyAlignment="1"/>
    <xf numFmtId="165" fontId="5" fillId="0" borderId="23" xfId="1" applyNumberFormat="1" applyFont="1" applyFill="1" applyBorder="1" applyAlignment="1"/>
    <xf numFmtId="165" fontId="5" fillId="0" borderId="24" xfId="1" applyNumberFormat="1" applyFont="1" applyFill="1" applyBorder="1" applyAlignment="1"/>
    <xf numFmtId="49" fontId="5" fillId="0" borderId="9" xfId="0" applyNumberFormat="1" applyFont="1" applyBorder="1"/>
    <xf numFmtId="43" fontId="16" fillId="0" borderId="10" xfId="1" applyFont="1" applyFill="1" applyBorder="1" applyAlignment="1"/>
    <xf numFmtId="165" fontId="5" fillId="0" borderId="10" xfId="1" applyNumberFormat="1" applyFont="1" applyFill="1" applyBorder="1"/>
    <xf numFmtId="43" fontId="5" fillId="0" borderId="10" xfId="1" applyFont="1" applyFill="1" applyBorder="1"/>
    <xf numFmtId="164" fontId="18" fillId="0" borderId="9" xfId="1" applyNumberFormat="1" applyFont="1" applyFill="1" applyBorder="1" applyAlignment="1">
      <alignment horizontal="center"/>
    </xf>
    <xf numFmtId="164" fontId="18" fillId="0" borderId="10" xfId="1" applyNumberFormat="1" applyFont="1" applyFill="1" applyBorder="1" applyAlignment="1">
      <alignment horizontal="center"/>
    </xf>
    <xf numFmtId="164" fontId="18" fillId="0" borderId="11" xfId="1" applyNumberFormat="1" applyFont="1" applyFill="1" applyBorder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3" fontId="19" fillId="2" borderId="3" xfId="1" applyFont="1" applyFill="1" applyBorder="1"/>
    <xf numFmtId="43" fontId="18" fillId="0" borderId="9" xfId="1" applyFont="1" applyFill="1" applyBorder="1" applyAlignment="1">
      <alignment horizontal="center"/>
    </xf>
    <xf numFmtId="43" fontId="18" fillId="0" borderId="10" xfId="1" applyFont="1" applyFill="1" applyBorder="1" applyAlignment="1">
      <alignment horizontal="center"/>
    </xf>
    <xf numFmtId="43" fontId="18" fillId="0" borderId="11" xfId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S42"/>
  <sheetViews>
    <sheetView showGridLines="0" zoomScale="60" zoomScaleNormal="60" zoomScaleSheetLayoutView="100" workbookViewId="0">
      <selection activeCell="U23" sqref="U23"/>
    </sheetView>
  </sheetViews>
  <sheetFormatPr defaultColWidth="9" defaultRowHeight="24"/>
  <cols>
    <col min="1" max="1" width="11.42578125" style="20" customWidth="1"/>
    <col min="2" max="2" width="11.42578125" style="7" bestFit="1" customWidth="1"/>
    <col min="3" max="3" width="10.28515625" style="7" customWidth="1"/>
    <col min="4" max="4" width="15.5703125" style="21" customWidth="1"/>
    <col min="5" max="5" width="11.5703125" style="7" customWidth="1"/>
    <col min="6" max="6" width="10" style="7" customWidth="1"/>
    <col min="7" max="7" width="12.5703125" style="22" customWidth="1"/>
    <col min="8" max="8" width="14" style="21" customWidth="1"/>
    <col min="9" max="9" width="14.28515625" style="22" customWidth="1"/>
    <col min="10" max="12" width="15.5703125" style="21" customWidth="1"/>
    <col min="13" max="13" width="18" style="21" customWidth="1"/>
    <col min="14" max="14" width="14" style="21" customWidth="1"/>
    <col min="15" max="15" width="22.5703125" style="21" customWidth="1"/>
    <col min="16" max="16" width="14.28515625" style="6" customWidth="1"/>
    <col min="17" max="17" width="9" style="7"/>
    <col min="18" max="18" width="12.42578125" style="7" bestFit="1" customWidth="1"/>
    <col min="19" max="19" width="11.28515625" style="7" bestFit="1" customWidth="1"/>
    <col min="20" max="16384" width="9" style="7"/>
  </cols>
  <sheetData>
    <row r="1" spans="1:16">
      <c r="A1" s="1" t="s">
        <v>22</v>
      </c>
      <c r="B1" s="2"/>
      <c r="C1" s="2"/>
      <c r="D1" s="3"/>
      <c r="E1" s="4"/>
      <c r="F1" s="4"/>
      <c r="G1" s="5"/>
      <c r="H1" s="3"/>
      <c r="I1" s="5"/>
      <c r="J1" s="3"/>
      <c r="K1" s="3"/>
      <c r="L1" s="3"/>
      <c r="M1" s="3"/>
      <c r="N1" s="3"/>
      <c r="O1" s="3"/>
    </row>
    <row r="2" spans="1:16" ht="6" customHeight="1">
      <c r="A2" s="8"/>
      <c r="B2" s="4"/>
      <c r="C2" s="4"/>
      <c r="D2" s="3"/>
      <c r="E2" s="4"/>
      <c r="F2" s="4"/>
      <c r="G2" s="5"/>
      <c r="H2" s="3"/>
      <c r="I2" s="5"/>
      <c r="J2" s="3"/>
      <c r="K2" s="3"/>
      <c r="L2" s="3"/>
      <c r="M2" s="3"/>
      <c r="N2" s="3"/>
      <c r="O2" s="3"/>
    </row>
    <row r="3" spans="1:16" s="19" customFormat="1" ht="25.5" customHeight="1">
      <c r="A3" s="9" t="s">
        <v>23</v>
      </c>
      <c r="B3" s="10">
        <v>2567</v>
      </c>
      <c r="C3" s="10"/>
      <c r="D3" s="11"/>
      <c r="E3" s="12"/>
      <c r="F3" s="12"/>
      <c r="G3" s="12"/>
      <c r="H3" s="13"/>
      <c r="I3" s="14"/>
      <c r="J3" s="15"/>
      <c r="K3" s="15"/>
      <c r="L3" s="15"/>
      <c r="M3" s="15"/>
      <c r="N3" s="16"/>
      <c r="O3" s="17"/>
      <c r="P3" s="18"/>
    </row>
    <row r="4" spans="1:16" ht="6" customHeight="1"/>
    <row r="5" spans="1:16" ht="27">
      <c r="A5" s="23" t="s">
        <v>36</v>
      </c>
      <c r="B5" s="24" t="s">
        <v>19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5" t="s">
        <v>17</v>
      </c>
    </row>
    <row r="6" spans="1:16" ht="27">
      <c r="A6" s="24" t="s">
        <v>0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</row>
    <row r="7" spans="1:16" ht="27">
      <c r="A7" s="26" t="str">
        <f>"ภาคเรียนที่  1  ปีการศึกษา  "&amp;B3</f>
        <v>ภาคเรียนที่  1  ปีการศึกษา  2567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</row>
    <row r="8" spans="1:16" ht="27">
      <c r="A8" s="27" t="s">
        <v>24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</row>
    <row r="9" spans="1:16" ht="27">
      <c r="A9" s="28"/>
      <c r="B9" s="28"/>
      <c r="C9" s="29"/>
      <c r="D9" s="29"/>
      <c r="E9" s="29"/>
      <c r="F9" s="30" t="s">
        <v>31</v>
      </c>
      <c r="G9" s="29"/>
      <c r="H9" s="29"/>
      <c r="I9" s="29"/>
      <c r="J9" s="28"/>
      <c r="K9" s="28"/>
      <c r="L9" s="28"/>
      <c r="M9" s="28"/>
      <c r="N9" s="28"/>
      <c r="O9" s="28"/>
    </row>
    <row r="10" spans="1:16" ht="15.75" customHeight="1"/>
    <row r="11" spans="1:16" s="39" customFormat="1">
      <c r="A11" s="31" t="s">
        <v>1</v>
      </c>
      <c r="B11" s="32"/>
      <c r="C11" s="33" t="s">
        <v>3</v>
      </c>
      <c r="D11" s="34"/>
      <c r="E11" s="33" t="s">
        <v>5</v>
      </c>
      <c r="F11" s="35"/>
      <c r="G11" s="35"/>
      <c r="H11" s="35"/>
      <c r="I11" s="35"/>
      <c r="J11" s="35"/>
      <c r="K11" s="35"/>
      <c r="L11" s="35"/>
      <c r="M11" s="35"/>
      <c r="N11" s="36"/>
      <c r="O11" s="37" t="s">
        <v>16</v>
      </c>
      <c r="P11" s="38"/>
    </row>
    <row r="12" spans="1:16" s="39" customFormat="1">
      <c r="A12" s="40"/>
      <c r="B12" s="41"/>
      <c r="C12" s="42" t="s">
        <v>18</v>
      </c>
      <c r="D12" s="43" t="s">
        <v>4</v>
      </c>
      <c r="E12" s="42" t="s">
        <v>18</v>
      </c>
      <c r="F12" s="44" t="s">
        <v>27</v>
      </c>
      <c r="G12" s="45" t="s">
        <v>6</v>
      </c>
      <c r="H12" s="46"/>
      <c r="I12" s="45" t="s">
        <v>7</v>
      </c>
      <c r="J12" s="46"/>
      <c r="K12" s="47" t="s">
        <v>29</v>
      </c>
      <c r="L12" s="47" t="s">
        <v>30</v>
      </c>
      <c r="M12" s="47" t="s">
        <v>38</v>
      </c>
      <c r="N12" s="48" t="s">
        <v>4</v>
      </c>
      <c r="O12" s="49" t="s">
        <v>14</v>
      </c>
      <c r="P12" s="38"/>
    </row>
    <row r="13" spans="1:16" s="39" customFormat="1" ht="48" customHeight="1">
      <c r="A13" s="40"/>
      <c r="B13" s="41"/>
      <c r="C13" s="50" t="s">
        <v>12</v>
      </c>
      <c r="D13" s="51" t="s">
        <v>26</v>
      </c>
      <c r="E13" s="52">
        <v>24633</v>
      </c>
      <c r="F13" s="53"/>
      <c r="G13" s="54"/>
      <c r="H13" s="55"/>
      <c r="I13" s="56"/>
      <c r="J13" s="57"/>
      <c r="K13" s="58"/>
      <c r="L13" s="58"/>
      <c r="M13" s="58"/>
      <c r="N13" s="59" t="s">
        <v>8</v>
      </c>
      <c r="O13" s="49" t="s">
        <v>15</v>
      </c>
      <c r="P13" s="38"/>
    </row>
    <row r="14" spans="1:16" s="39" customFormat="1">
      <c r="A14" s="60"/>
      <c r="B14" s="61"/>
      <c r="C14" s="62" t="s">
        <v>13</v>
      </c>
      <c r="D14" s="63"/>
      <c r="E14" s="62" t="s">
        <v>13</v>
      </c>
      <c r="F14" s="64"/>
      <c r="G14" s="65" t="s">
        <v>9</v>
      </c>
      <c r="H14" s="66" t="s">
        <v>4</v>
      </c>
      <c r="I14" s="67" t="s">
        <v>10</v>
      </c>
      <c r="J14" s="68" t="s">
        <v>4</v>
      </c>
      <c r="K14" s="69"/>
      <c r="L14" s="69"/>
      <c r="M14" s="69"/>
      <c r="N14" s="70"/>
      <c r="O14" s="71" t="s">
        <v>25</v>
      </c>
      <c r="P14" s="72"/>
    </row>
    <row r="15" spans="1:16" s="39" customFormat="1">
      <c r="A15" s="73" t="s">
        <v>11</v>
      </c>
      <c r="B15" s="74"/>
      <c r="C15" s="75">
        <v>0</v>
      </c>
      <c r="D15" s="76">
        <f>SUM(C15*932.9)</f>
        <v>0</v>
      </c>
      <c r="E15" s="77">
        <v>0</v>
      </c>
      <c r="F15" s="77"/>
      <c r="G15" s="77">
        <v>0</v>
      </c>
      <c r="H15" s="76">
        <f>G15*6.89</f>
        <v>0</v>
      </c>
      <c r="I15" s="77"/>
      <c r="J15" s="76">
        <f>I15*8.13</f>
        <v>0</v>
      </c>
      <c r="K15" s="76">
        <f>IF(E17=0,0,G15/E17)</f>
        <v>0</v>
      </c>
      <c r="L15" s="76">
        <f>IF(E17=0,0,I15/E17)</f>
        <v>0</v>
      </c>
      <c r="M15" s="76">
        <f>K15+L15</f>
        <v>0</v>
      </c>
      <c r="N15" s="76">
        <f>H15+J15</f>
        <v>0</v>
      </c>
      <c r="O15" s="78"/>
      <c r="P15" s="72"/>
    </row>
    <row r="16" spans="1:16" s="39" customFormat="1">
      <c r="A16" s="79" t="s">
        <v>2</v>
      </c>
      <c r="B16" s="80"/>
      <c r="C16" s="81">
        <v>0</v>
      </c>
      <c r="D16" s="82">
        <f>SUM(C16*932.9)</f>
        <v>0</v>
      </c>
      <c r="E16" s="77">
        <v>0</v>
      </c>
      <c r="F16" s="77"/>
      <c r="G16" s="77"/>
      <c r="H16" s="76">
        <f t="shared" ref="H16:H24" si="0">G16*6.89</f>
        <v>0</v>
      </c>
      <c r="I16" s="77"/>
      <c r="J16" s="76">
        <f t="shared" ref="J16:J24" si="1">I16*8.13</f>
        <v>0</v>
      </c>
      <c r="K16" s="76">
        <f>IF(E17=0,0,G16/E17)</f>
        <v>0</v>
      </c>
      <c r="L16" s="76">
        <f>IF(E17=0,0,I16/E17)</f>
        <v>0</v>
      </c>
      <c r="M16" s="76">
        <f t="shared" ref="M16:M24" si="2">K16+L16</f>
        <v>0</v>
      </c>
      <c r="N16" s="76">
        <f t="shared" ref="N15:N24" si="3">H16+J16</f>
        <v>0</v>
      </c>
      <c r="O16" s="76"/>
      <c r="P16" s="72"/>
    </row>
    <row r="17" spans="1:19" s="6" customFormat="1" ht="19.5" customHeight="1">
      <c r="A17" s="83" t="s">
        <v>20</v>
      </c>
      <c r="B17" s="84"/>
      <c r="C17" s="85">
        <f>SUM(C15:C16)</f>
        <v>0</v>
      </c>
      <c r="D17" s="76">
        <f>SUM(D15:D16)</f>
        <v>0</v>
      </c>
      <c r="E17" s="85">
        <f>SUM(E15:E16)</f>
        <v>0</v>
      </c>
      <c r="F17" s="86"/>
      <c r="G17" s="86"/>
      <c r="H17" s="76">
        <f t="shared" si="0"/>
        <v>0</v>
      </c>
      <c r="I17" s="86"/>
      <c r="J17" s="76">
        <f t="shared" si="1"/>
        <v>0</v>
      </c>
      <c r="K17" s="76">
        <f>IF(E17=0,0,G17/E17)</f>
        <v>0</v>
      </c>
      <c r="L17" s="76">
        <f>IF(E17=0,0,I17/E17)</f>
        <v>0</v>
      </c>
      <c r="M17" s="76">
        <f t="shared" si="2"/>
        <v>0</v>
      </c>
      <c r="N17" s="76">
        <f t="shared" si="3"/>
        <v>0</v>
      </c>
      <c r="O17" s="76"/>
    </row>
    <row r="18" spans="1:19" s="6" customFormat="1" ht="19.5" customHeight="1">
      <c r="A18" s="87"/>
      <c r="B18" s="88"/>
      <c r="C18" s="85"/>
      <c r="D18" s="76"/>
      <c r="E18" s="85"/>
      <c r="F18" s="86"/>
      <c r="G18" s="86"/>
      <c r="H18" s="76">
        <f t="shared" si="0"/>
        <v>0</v>
      </c>
      <c r="I18" s="86"/>
      <c r="J18" s="76">
        <f t="shared" si="1"/>
        <v>0</v>
      </c>
      <c r="K18" s="76">
        <f>IF(E17=0,0,G18/E17)</f>
        <v>0</v>
      </c>
      <c r="L18" s="76">
        <f>IF(E17=0,0,I18/E17)</f>
        <v>0</v>
      </c>
      <c r="M18" s="76">
        <f t="shared" si="2"/>
        <v>0</v>
      </c>
      <c r="N18" s="76">
        <f t="shared" si="3"/>
        <v>0</v>
      </c>
      <c r="O18" s="76"/>
    </row>
    <row r="19" spans="1:19" s="6" customFormat="1" ht="19.5" customHeight="1">
      <c r="A19" s="87"/>
      <c r="B19" s="88"/>
      <c r="C19" s="85"/>
      <c r="D19" s="76"/>
      <c r="E19" s="85"/>
      <c r="F19" s="86"/>
      <c r="G19" s="86"/>
      <c r="H19" s="76">
        <f t="shared" si="0"/>
        <v>0</v>
      </c>
      <c r="I19" s="86"/>
      <c r="J19" s="76">
        <f t="shared" si="1"/>
        <v>0</v>
      </c>
      <c r="K19" s="76">
        <f>IF(E17=0,0,G19/E17)</f>
        <v>0</v>
      </c>
      <c r="L19" s="76">
        <f>IF(E17=0,0,I19/E17)</f>
        <v>0</v>
      </c>
      <c r="M19" s="76">
        <f t="shared" si="2"/>
        <v>0</v>
      </c>
      <c r="N19" s="76">
        <f t="shared" si="3"/>
        <v>0</v>
      </c>
      <c r="O19" s="76"/>
    </row>
    <row r="20" spans="1:19" s="6" customFormat="1" ht="19.5" customHeight="1">
      <c r="A20" s="87"/>
      <c r="B20" s="88"/>
      <c r="C20" s="85"/>
      <c r="D20" s="76"/>
      <c r="E20" s="85"/>
      <c r="F20" s="86"/>
      <c r="G20" s="86"/>
      <c r="H20" s="76">
        <f t="shared" si="0"/>
        <v>0</v>
      </c>
      <c r="I20" s="86"/>
      <c r="J20" s="76">
        <f t="shared" si="1"/>
        <v>0</v>
      </c>
      <c r="K20" s="76">
        <f>IF(E17=0,0,G20/E17)</f>
        <v>0</v>
      </c>
      <c r="L20" s="76">
        <f>IF(E17=0,0,I20/E17)</f>
        <v>0</v>
      </c>
      <c r="M20" s="76">
        <f t="shared" si="2"/>
        <v>0</v>
      </c>
      <c r="N20" s="76">
        <f t="shared" si="3"/>
        <v>0</v>
      </c>
      <c r="O20" s="76"/>
    </row>
    <row r="21" spans="1:19" s="6" customFormat="1" ht="19.5" customHeight="1">
      <c r="A21" s="87"/>
      <c r="B21" s="88"/>
      <c r="C21" s="85"/>
      <c r="D21" s="76"/>
      <c r="E21" s="85"/>
      <c r="F21" s="86"/>
      <c r="G21" s="86"/>
      <c r="H21" s="76">
        <f t="shared" si="0"/>
        <v>0</v>
      </c>
      <c r="I21" s="86"/>
      <c r="J21" s="76">
        <f t="shared" si="1"/>
        <v>0</v>
      </c>
      <c r="K21" s="76">
        <f>IF(E17=0,0,G21/E17)</f>
        <v>0</v>
      </c>
      <c r="L21" s="76">
        <f>IF(E17=0,0,I21/E17)</f>
        <v>0</v>
      </c>
      <c r="M21" s="76">
        <f t="shared" si="2"/>
        <v>0</v>
      </c>
      <c r="N21" s="76">
        <f t="shared" si="3"/>
        <v>0</v>
      </c>
      <c r="O21" s="76"/>
    </row>
    <row r="22" spans="1:19" s="6" customFormat="1" ht="19.5" customHeight="1">
      <c r="A22" s="87"/>
      <c r="B22" s="88"/>
      <c r="C22" s="85"/>
      <c r="D22" s="76"/>
      <c r="E22" s="85"/>
      <c r="F22" s="86"/>
      <c r="G22" s="86"/>
      <c r="H22" s="76">
        <f t="shared" si="0"/>
        <v>0</v>
      </c>
      <c r="I22" s="86"/>
      <c r="J22" s="76">
        <f t="shared" si="1"/>
        <v>0</v>
      </c>
      <c r="K22" s="76">
        <f>IF(E17=0,0,G22/E17)</f>
        <v>0</v>
      </c>
      <c r="L22" s="76">
        <f>IF(E17=0,0,I22/E17)</f>
        <v>0</v>
      </c>
      <c r="M22" s="76">
        <f t="shared" si="2"/>
        <v>0</v>
      </c>
      <c r="N22" s="76">
        <f t="shared" si="3"/>
        <v>0</v>
      </c>
      <c r="O22" s="76"/>
    </row>
    <row r="23" spans="1:19" s="6" customFormat="1" ht="19.5" customHeight="1">
      <c r="A23" s="87"/>
      <c r="B23" s="88"/>
      <c r="C23" s="85"/>
      <c r="D23" s="76"/>
      <c r="E23" s="85"/>
      <c r="F23" s="86"/>
      <c r="G23" s="86"/>
      <c r="H23" s="76">
        <f t="shared" si="0"/>
        <v>0</v>
      </c>
      <c r="I23" s="86"/>
      <c r="J23" s="76">
        <f t="shared" si="1"/>
        <v>0</v>
      </c>
      <c r="K23" s="76">
        <f>IF(E17=0,0,G23/E17)</f>
        <v>0</v>
      </c>
      <c r="L23" s="76">
        <f>IF(E17=0,0,I23/E17)</f>
        <v>0</v>
      </c>
      <c r="M23" s="76">
        <f t="shared" si="2"/>
        <v>0</v>
      </c>
      <c r="N23" s="76">
        <f t="shared" si="3"/>
        <v>0</v>
      </c>
      <c r="O23" s="76"/>
    </row>
    <row r="24" spans="1:19" s="6" customFormat="1" ht="19.5" customHeight="1">
      <c r="A24" s="87"/>
      <c r="B24" s="88"/>
      <c r="C24" s="85"/>
      <c r="D24" s="76"/>
      <c r="E24" s="85"/>
      <c r="F24" s="86"/>
      <c r="G24" s="86"/>
      <c r="H24" s="76">
        <f t="shared" si="0"/>
        <v>0</v>
      </c>
      <c r="I24" s="86"/>
      <c r="J24" s="76">
        <f t="shared" si="1"/>
        <v>0</v>
      </c>
      <c r="K24" s="76">
        <f>IF(E17=0,0,G24/E17)</f>
        <v>0</v>
      </c>
      <c r="L24" s="76">
        <f>IF(E17=0,0,I24/E17)</f>
        <v>0</v>
      </c>
      <c r="M24" s="76">
        <f t="shared" si="2"/>
        <v>0</v>
      </c>
      <c r="N24" s="76">
        <f t="shared" si="3"/>
        <v>0</v>
      </c>
      <c r="O24" s="76"/>
    </row>
    <row r="25" spans="1:19">
      <c r="A25" s="90" t="s">
        <v>21</v>
      </c>
      <c r="B25" s="91"/>
      <c r="C25" s="91"/>
      <c r="D25" s="92"/>
      <c r="E25" s="85"/>
      <c r="F25" s="85"/>
      <c r="G25" s="85"/>
      <c r="H25" s="76"/>
      <c r="I25" s="85"/>
      <c r="J25" s="76"/>
      <c r="K25" s="76"/>
      <c r="L25" s="76"/>
      <c r="M25" s="76"/>
      <c r="N25" s="76"/>
      <c r="O25" s="76"/>
    </row>
    <row r="26" spans="1:19" s="6" customFormat="1">
      <c r="A26" s="85" t="str">
        <f>IF(C26&gt;0,"เบิกเพิ่ม",IF(C26=0,"","ส่งคืน"))</f>
        <v/>
      </c>
      <c r="B26" s="85" t="s">
        <v>28</v>
      </c>
      <c r="C26" s="85">
        <f>E17-C17</f>
        <v>0</v>
      </c>
      <c r="D26" s="82">
        <f>C26*932.9</f>
        <v>0</v>
      </c>
      <c r="E26" s="7"/>
      <c r="F26" s="93"/>
      <c r="G26" s="85"/>
      <c r="H26" s="76"/>
      <c r="I26" s="85"/>
      <c r="J26" s="76"/>
      <c r="K26" s="76"/>
      <c r="L26" s="76"/>
      <c r="M26" s="76"/>
      <c r="N26" s="76"/>
      <c r="O26" s="76"/>
    </row>
    <row r="27" spans="1:19" s="6" customFormat="1" ht="18.75" customHeight="1">
      <c r="A27" s="94"/>
      <c r="B27" s="95"/>
      <c r="C27" s="85"/>
      <c r="D27" s="76"/>
      <c r="E27" s="85"/>
      <c r="F27" s="85"/>
      <c r="G27" s="85"/>
      <c r="H27" s="76"/>
      <c r="I27" s="85"/>
      <c r="J27" s="76"/>
      <c r="K27" s="76"/>
      <c r="L27" s="76"/>
      <c r="M27" s="76"/>
      <c r="N27" s="76"/>
      <c r="O27" s="82"/>
    </row>
    <row r="28" spans="1:19" s="6" customFormat="1">
      <c r="A28" s="96" t="s">
        <v>20</v>
      </c>
      <c r="B28" s="97"/>
      <c r="C28" s="98"/>
      <c r="D28" s="122">
        <f>ROUND(SUM(D17:D27),2)</f>
        <v>0</v>
      </c>
      <c r="E28" s="100">
        <f>ROUNDDOWN(SUM(E17:E27),2)</f>
        <v>0</v>
      </c>
      <c r="F28" s="101"/>
      <c r="G28" s="100">
        <f>SUM(G15:G27)</f>
        <v>0</v>
      </c>
      <c r="H28" s="101">
        <f>ROUNDDOWN(SUM(H15:H27),2)</f>
        <v>0</v>
      </c>
      <c r="I28" s="100">
        <f>SUM(I15:I27)</f>
        <v>0</v>
      </c>
      <c r="J28" s="101">
        <f>ROUNDDOWN(SUM(J15:J27),2)</f>
        <v>0</v>
      </c>
      <c r="K28" s="101">
        <f>SUM(K15:K27)</f>
        <v>0</v>
      </c>
      <c r="L28" s="101">
        <f>SUM(L15:L27)</f>
        <v>0</v>
      </c>
      <c r="M28" s="101">
        <f>SUM(M15:M27)</f>
        <v>0</v>
      </c>
      <c r="N28" s="99">
        <f>ROUNDDOWN(SUM(N15:N27),2)</f>
        <v>0</v>
      </c>
      <c r="O28" s="101">
        <f>ROUNDDOWN(D28-N28,2)</f>
        <v>0</v>
      </c>
      <c r="R28" s="102"/>
      <c r="S28" s="103"/>
    </row>
    <row r="29" spans="1:19" s="6" customFormat="1" ht="19.5" customHeight="1">
      <c r="A29" s="87"/>
      <c r="B29" s="104"/>
      <c r="C29" s="104"/>
      <c r="D29" s="105"/>
      <c r="E29" s="104"/>
      <c r="F29" s="104"/>
      <c r="G29" s="85"/>
      <c r="H29" s="76"/>
      <c r="I29" s="85"/>
      <c r="J29" s="76"/>
      <c r="K29" s="76"/>
      <c r="L29" s="76"/>
      <c r="M29" s="76"/>
      <c r="N29" s="76"/>
      <c r="O29" s="76"/>
    </row>
    <row r="30" spans="1:19" s="6" customFormat="1" ht="19.5" customHeight="1">
      <c r="A30" s="87"/>
      <c r="B30" s="104"/>
      <c r="C30" s="104"/>
      <c r="D30" s="106"/>
      <c r="E30" s="104"/>
      <c r="F30" s="104"/>
      <c r="G30" s="107"/>
      <c r="H30" s="108"/>
      <c r="I30" s="108"/>
      <c r="J30" s="109"/>
      <c r="K30" s="109"/>
      <c r="L30" s="109"/>
      <c r="M30" s="109"/>
      <c r="N30" s="110"/>
      <c r="O30" s="111"/>
    </row>
    <row r="31" spans="1:19" s="6" customFormat="1">
      <c r="A31" s="112"/>
      <c r="B31" s="113"/>
      <c r="C31" s="114"/>
      <c r="D31" s="115"/>
      <c r="E31" s="114"/>
      <c r="F31" s="114"/>
      <c r="G31" s="123" t="str">
        <f>IF(O28=0,"-",IF(O28&lt;0,"*โรงเรียนสนับสนุนค่าใช้จ่ายเป็นค่าอาหารเสริม(นม) เพิ่มเติม จำนวน "&amp;O28-O28*2&amp;" บาท","*เงินเหลือจ่ายที่โรงเรียนจะต้องส่งเงินคืน สช. จำนวน "&amp;O28&amp;" บาท"))</f>
        <v>-</v>
      </c>
      <c r="H31" s="124"/>
      <c r="I31" s="124"/>
      <c r="J31" s="124"/>
      <c r="K31" s="124"/>
      <c r="L31" s="124"/>
      <c r="M31" s="124"/>
      <c r="N31" s="124"/>
      <c r="O31" s="125"/>
    </row>
    <row r="32" spans="1:19" s="6" customFormat="1">
      <c r="A32" s="119" t="s">
        <v>32</v>
      </c>
      <c r="B32" s="120" t="s">
        <v>34</v>
      </c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7"/>
      <c r="Q32" s="22"/>
    </row>
    <row r="33" spans="1:17" ht="22.5" customHeight="1">
      <c r="A33" s="7"/>
      <c r="B33" s="121" t="s">
        <v>39</v>
      </c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7"/>
      <c r="Q33" s="22"/>
    </row>
    <row r="34" spans="1:17" ht="22.5" customHeight="1">
      <c r="A34" s="7"/>
      <c r="B34" s="121" t="s">
        <v>40</v>
      </c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7"/>
      <c r="Q34" s="22"/>
    </row>
    <row r="35" spans="1:17" ht="21" customHeight="1">
      <c r="A35" s="7"/>
      <c r="B35" s="7" t="s">
        <v>37</v>
      </c>
      <c r="D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22"/>
    </row>
    <row r="36" spans="1:17" ht="21.75" customHeight="1">
      <c r="A36" s="7"/>
      <c r="B36" s="121" t="s">
        <v>33</v>
      </c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7"/>
      <c r="Q36" s="22"/>
    </row>
    <row r="37" spans="1:17">
      <c r="H37" s="7"/>
      <c r="I37" s="7"/>
      <c r="N37" s="7"/>
      <c r="O37" s="7"/>
      <c r="P37" s="7"/>
      <c r="Q37" s="22"/>
    </row>
    <row r="38" spans="1:17">
      <c r="H38" s="6"/>
      <c r="I38" s="7"/>
    </row>
    <row r="39" spans="1:17">
      <c r="H39" s="7"/>
      <c r="I39" s="7"/>
    </row>
    <row r="40" spans="1:17">
      <c r="H40" s="7"/>
      <c r="I40" s="7"/>
    </row>
    <row r="41" spans="1:17">
      <c r="H41" s="7"/>
      <c r="I41" s="7"/>
    </row>
    <row r="42" spans="1:17"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</row>
  </sheetData>
  <mergeCells count="26">
    <mergeCell ref="B33:O33"/>
    <mergeCell ref="B34:O34"/>
    <mergeCell ref="B36:O36"/>
    <mergeCell ref="L12:L14"/>
    <mergeCell ref="M12:M14"/>
    <mergeCell ref="A28:C28"/>
    <mergeCell ref="B32:O32"/>
    <mergeCell ref="A25:D25"/>
    <mergeCell ref="A11:B14"/>
    <mergeCell ref="A15:B15"/>
    <mergeCell ref="A16:B16"/>
    <mergeCell ref="G31:O31"/>
    <mergeCell ref="C11:D11"/>
    <mergeCell ref="E11:N11"/>
    <mergeCell ref="F12:F14"/>
    <mergeCell ref="G12:H13"/>
    <mergeCell ref="B3:C3"/>
    <mergeCell ref="E3:G3"/>
    <mergeCell ref="B5:N5"/>
    <mergeCell ref="A6:O6"/>
    <mergeCell ref="A7:O7"/>
    <mergeCell ref="I12:J13"/>
    <mergeCell ref="G30:I30"/>
    <mergeCell ref="K12:K14"/>
    <mergeCell ref="A17:B17"/>
    <mergeCell ref="A8:O8"/>
  </mergeCells>
  <printOptions horizontalCentered="1" verticalCentered="1"/>
  <pageMargins left="0.39370078740157483" right="0.39370078740157483" top="0.19685039370078741" bottom="0.11811023622047245" header="0.31496062992125984" footer="0.23622047244094491"/>
  <pageSetup paperSize="9" scale="66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5174D-1A68-4DCD-B48A-A080B43C1FFF}">
  <sheetPr>
    <tabColor rgb="FFFFFF00"/>
    <pageSetUpPr fitToPage="1"/>
  </sheetPr>
  <dimension ref="A1:S42"/>
  <sheetViews>
    <sheetView showGridLines="0" tabSelected="1" zoomScaleNormal="100" zoomScaleSheetLayoutView="100" workbookViewId="0">
      <selection activeCell="A11" sqref="A11:B14"/>
    </sheetView>
  </sheetViews>
  <sheetFormatPr defaultColWidth="9" defaultRowHeight="24"/>
  <cols>
    <col min="1" max="1" width="12.7109375" style="20" customWidth="1"/>
    <col min="2" max="2" width="11.42578125" style="7" bestFit="1" customWidth="1"/>
    <col min="3" max="3" width="14.140625" style="7" customWidth="1"/>
    <col min="4" max="4" width="15.5703125" style="21" customWidth="1"/>
    <col min="5" max="5" width="11.5703125" style="7" customWidth="1"/>
    <col min="6" max="6" width="9.5703125" style="7" customWidth="1"/>
    <col min="7" max="7" width="12.5703125" style="22" customWidth="1"/>
    <col min="8" max="8" width="14" style="21" customWidth="1"/>
    <col min="9" max="9" width="15.28515625" style="22" customWidth="1"/>
    <col min="10" max="13" width="15.5703125" style="21" customWidth="1"/>
    <col min="14" max="14" width="14" style="21" customWidth="1"/>
    <col min="15" max="15" width="21.140625" style="21" customWidth="1"/>
    <col min="16" max="16" width="8" style="6" customWidth="1"/>
    <col min="17" max="17" width="9" style="7"/>
    <col min="18" max="18" width="12.42578125" style="7" bestFit="1" customWidth="1"/>
    <col min="19" max="19" width="11.28515625" style="7" bestFit="1" customWidth="1"/>
    <col min="20" max="16384" width="9" style="7"/>
  </cols>
  <sheetData>
    <row r="1" spans="1:16">
      <c r="A1" s="1" t="s">
        <v>22</v>
      </c>
      <c r="B1" s="2"/>
      <c r="C1" s="2"/>
      <c r="D1" s="3"/>
      <c r="E1" s="4"/>
      <c r="F1" s="4"/>
      <c r="G1" s="5"/>
      <c r="H1" s="3"/>
      <c r="I1" s="5"/>
      <c r="J1" s="3"/>
      <c r="K1" s="3"/>
      <c r="L1" s="3"/>
      <c r="M1" s="3"/>
      <c r="N1" s="3"/>
      <c r="O1" s="3"/>
    </row>
    <row r="2" spans="1:16" ht="6" customHeight="1">
      <c r="A2" s="8"/>
      <c r="B2" s="4"/>
      <c r="C2" s="4"/>
      <c r="D2" s="3"/>
      <c r="E2" s="4"/>
      <c r="F2" s="4"/>
      <c r="G2" s="5"/>
      <c r="H2" s="3"/>
      <c r="I2" s="5"/>
      <c r="J2" s="3"/>
      <c r="K2" s="3"/>
      <c r="L2" s="3"/>
      <c r="M2" s="3"/>
      <c r="N2" s="3"/>
      <c r="O2" s="3"/>
    </row>
    <row r="3" spans="1:16" s="19" customFormat="1" ht="24" customHeight="1">
      <c r="A3" s="9" t="s">
        <v>23</v>
      </c>
      <c r="B3" s="10">
        <v>2567</v>
      </c>
      <c r="C3" s="10"/>
      <c r="D3" s="11"/>
      <c r="E3" s="12"/>
      <c r="F3" s="12"/>
      <c r="G3" s="12"/>
      <c r="H3" s="13"/>
      <c r="I3" s="14"/>
      <c r="J3" s="15"/>
      <c r="K3" s="15"/>
      <c r="L3" s="15"/>
      <c r="M3" s="15"/>
      <c r="N3" s="16"/>
      <c r="O3" s="17"/>
      <c r="P3" s="18"/>
    </row>
    <row r="4" spans="1:16" ht="6" customHeight="1"/>
    <row r="5" spans="1:16" ht="27">
      <c r="A5" s="23" t="s">
        <v>35</v>
      </c>
      <c r="B5" s="24" t="s">
        <v>19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5" t="s">
        <v>17</v>
      </c>
    </row>
    <row r="6" spans="1:16" ht="27">
      <c r="A6" s="24" t="s">
        <v>0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</row>
    <row r="7" spans="1:16" ht="27">
      <c r="A7" s="26" t="str">
        <f>"ภาคเรียนที่  1  ปีการศึกษา  "&amp;B3</f>
        <v>ภาคเรียนที่  1  ปีการศึกษา  2567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</row>
    <row r="8" spans="1:16" ht="27">
      <c r="A8" s="27" t="s">
        <v>24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</row>
    <row r="9" spans="1:16" ht="27">
      <c r="A9" s="28"/>
      <c r="B9" s="28"/>
      <c r="C9" s="29"/>
      <c r="D9" s="29"/>
      <c r="E9" s="29"/>
      <c r="F9" s="30" t="s">
        <v>31</v>
      </c>
      <c r="G9" s="29"/>
      <c r="H9" s="29"/>
      <c r="I9" s="29"/>
      <c r="J9" s="28"/>
      <c r="K9" s="28"/>
      <c r="L9" s="28"/>
      <c r="M9" s="28"/>
      <c r="N9" s="28"/>
      <c r="O9" s="28"/>
    </row>
    <row r="10" spans="1:16" ht="15.75" customHeight="1"/>
    <row r="11" spans="1:16" s="39" customFormat="1">
      <c r="A11" s="31" t="s">
        <v>1</v>
      </c>
      <c r="B11" s="32"/>
      <c r="C11" s="33" t="s">
        <v>3</v>
      </c>
      <c r="D11" s="34"/>
      <c r="E11" s="33" t="s">
        <v>5</v>
      </c>
      <c r="F11" s="35"/>
      <c r="G11" s="35"/>
      <c r="H11" s="35"/>
      <c r="I11" s="35"/>
      <c r="J11" s="35"/>
      <c r="K11" s="35"/>
      <c r="L11" s="35"/>
      <c r="M11" s="35"/>
      <c r="N11" s="36"/>
      <c r="O11" s="37" t="s">
        <v>16</v>
      </c>
      <c r="P11" s="38"/>
    </row>
    <row r="12" spans="1:16" s="39" customFormat="1">
      <c r="A12" s="40"/>
      <c r="B12" s="41"/>
      <c r="C12" s="42" t="s">
        <v>18</v>
      </c>
      <c r="D12" s="43" t="s">
        <v>4</v>
      </c>
      <c r="E12" s="42" t="s">
        <v>18</v>
      </c>
      <c r="F12" s="44" t="s">
        <v>27</v>
      </c>
      <c r="G12" s="45" t="s">
        <v>6</v>
      </c>
      <c r="H12" s="46"/>
      <c r="I12" s="45" t="s">
        <v>7</v>
      </c>
      <c r="J12" s="46"/>
      <c r="K12" s="47" t="s">
        <v>29</v>
      </c>
      <c r="L12" s="47" t="s">
        <v>30</v>
      </c>
      <c r="M12" s="47" t="s">
        <v>38</v>
      </c>
      <c r="N12" s="48" t="s">
        <v>4</v>
      </c>
      <c r="O12" s="49" t="s">
        <v>14</v>
      </c>
      <c r="P12" s="38"/>
    </row>
    <row r="13" spans="1:16" s="39" customFormat="1" ht="48" customHeight="1">
      <c r="A13" s="40"/>
      <c r="B13" s="41"/>
      <c r="C13" s="50" t="s">
        <v>12</v>
      </c>
      <c r="D13" s="51" t="s">
        <v>26</v>
      </c>
      <c r="E13" s="52">
        <v>24633</v>
      </c>
      <c r="F13" s="53"/>
      <c r="G13" s="54"/>
      <c r="H13" s="55"/>
      <c r="I13" s="56"/>
      <c r="J13" s="57"/>
      <c r="K13" s="58"/>
      <c r="L13" s="58"/>
      <c r="M13" s="58"/>
      <c r="N13" s="59" t="s">
        <v>8</v>
      </c>
      <c r="O13" s="49" t="s">
        <v>15</v>
      </c>
      <c r="P13" s="38"/>
    </row>
    <row r="14" spans="1:16" s="39" customFormat="1">
      <c r="A14" s="60"/>
      <c r="B14" s="61"/>
      <c r="C14" s="62" t="s">
        <v>13</v>
      </c>
      <c r="D14" s="63"/>
      <c r="E14" s="62" t="s">
        <v>13</v>
      </c>
      <c r="F14" s="64"/>
      <c r="G14" s="65" t="s">
        <v>9</v>
      </c>
      <c r="H14" s="66" t="s">
        <v>4</v>
      </c>
      <c r="I14" s="67" t="s">
        <v>10</v>
      </c>
      <c r="J14" s="68" t="s">
        <v>4</v>
      </c>
      <c r="K14" s="69"/>
      <c r="L14" s="69"/>
      <c r="M14" s="69"/>
      <c r="N14" s="70"/>
      <c r="O14" s="71" t="s">
        <v>25</v>
      </c>
      <c r="P14" s="72"/>
    </row>
    <row r="15" spans="1:16" s="39" customFormat="1">
      <c r="A15" s="73" t="s">
        <v>11</v>
      </c>
      <c r="B15" s="74"/>
      <c r="C15" s="75">
        <v>0</v>
      </c>
      <c r="D15" s="76">
        <f>SUM(C15*1056.9)</f>
        <v>0</v>
      </c>
      <c r="E15" s="77">
        <v>0</v>
      </c>
      <c r="F15" s="77"/>
      <c r="G15" s="77">
        <v>0</v>
      </c>
      <c r="H15" s="76">
        <f>G15*6.89</f>
        <v>0</v>
      </c>
      <c r="I15" s="77"/>
      <c r="J15" s="76">
        <f>I15*8.13</f>
        <v>0</v>
      </c>
      <c r="K15" s="76">
        <f>IF(E17=0,0,G15/E17)</f>
        <v>0</v>
      </c>
      <c r="L15" s="76">
        <f>IF(E17=0,0,I15/E17)</f>
        <v>0</v>
      </c>
      <c r="M15" s="76">
        <f>K15+L15</f>
        <v>0</v>
      </c>
      <c r="N15" s="76">
        <f>H15+J15</f>
        <v>0</v>
      </c>
      <c r="O15" s="78"/>
      <c r="P15" s="72"/>
    </row>
    <row r="16" spans="1:16" s="39" customFormat="1">
      <c r="A16" s="79" t="s">
        <v>2</v>
      </c>
      <c r="B16" s="80"/>
      <c r="C16" s="81">
        <v>0</v>
      </c>
      <c r="D16" s="82">
        <f>SUM(C16*1056.9)</f>
        <v>0</v>
      </c>
      <c r="E16" s="77">
        <v>0</v>
      </c>
      <c r="F16" s="77"/>
      <c r="G16" s="77"/>
      <c r="H16" s="76">
        <f t="shared" ref="H16:H24" si="0">G16*6.89</f>
        <v>0</v>
      </c>
      <c r="I16" s="77"/>
      <c r="J16" s="76">
        <f t="shared" ref="J16:J24" si="1">I16*8.13</f>
        <v>0</v>
      </c>
      <c r="K16" s="76">
        <f>IF(E17=0,0,G16/E17)</f>
        <v>0</v>
      </c>
      <c r="L16" s="76">
        <f>IF(E17=0,0,I16/E17)</f>
        <v>0</v>
      </c>
      <c r="M16" s="76">
        <f>K16+L16</f>
        <v>0</v>
      </c>
      <c r="N16" s="76">
        <f>H16+J16</f>
        <v>0</v>
      </c>
      <c r="O16" s="76"/>
      <c r="P16" s="72"/>
    </row>
    <row r="17" spans="1:19" s="6" customFormat="1" ht="19.5" customHeight="1">
      <c r="A17" s="83" t="s">
        <v>20</v>
      </c>
      <c r="B17" s="84"/>
      <c r="C17" s="85">
        <f>SUM(C15:C16)</f>
        <v>0</v>
      </c>
      <c r="D17" s="76">
        <f>SUM(D15:D16)</f>
        <v>0</v>
      </c>
      <c r="E17" s="85">
        <f>SUM(E15:E16)</f>
        <v>0</v>
      </c>
      <c r="F17" s="86"/>
      <c r="G17" s="86"/>
      <c r="H17" s="76">
        <f>G17*6.89</f>
        <v>0</v>
      </c>
      <c r="I17" s="86"/>
      <c r="J17" s="76">
        <f t="shared" si="1"/>
        <v>0</v>
      </c>
      <c r="K17" s="76">
        <f>IF(E17=0,0,G17/E17)</f>
        <v>0</v>
      </c>
      <c r="L17" s="76">
        <f>IF(E17=0,0,I17/E17)</f>
        <v>0</v>
      </c>
      <c r="M17" s="76">
        <f>K17+L17</f>
        <v>0</v>
      </c>
      <c r="N17" s="76">
        <f t="shared" ref="N15:N24" si="2">H17+J17</f>
        <v>0</v>
      </c>
      <c r="O17" s="76"/>
    </row>
    <row r="18" spans="1:19" s="6" customFormat="1" ht="19.5" customHeight="1">
      <c r="A18" s="87"/>
      <c r="B18" s="88"/>
      <c r="C18" s="85"/>
      <c r="D18" s="76"/>
      <c r="E18" s="85"/>
      <c r="F18" s="86"/>
      <c r="G18" s="86"/>
      <c r="H18" s="76">
        <f t="shared" si="0"/>
        <v>0</v>
      </c>
      <c r="I18" s="86"/>
      <c r="J18" s="76">
        <f t="shared" si="1"/>
        <v>0</v>
      </c>
      <c r="K18" s="76">
        <f>IF(E17=0,0,G18/E17)</f>
        <v>0</v>
      </c>
      <c r="L18" s="76">
        <f>IF(E17=0,0,I18/E17)</f>
        <v>0</v>
      </c>
      <c r="M18" s="76">
        <f>K18+L18</f>
        <v>0</v>
      </c>
      <c r="N18" s="76">
        <f t="shared" si="2"/>
        <v>0</v>
      </c>
      <c r="O18" s="76"/>
    </row>
    <row r="19" spans="1:19" s="6" customFormat="1" ht="19.5" customHeight="1">
      <c r="A19" s="87"/>
      <c r="B19" s="88"/>
      <c r="C19" s="85"/>
      <c r="D19" s="76"/>
      <c r="E19" s="85"/>
      <c r="F19" s="86"/>
      <c r="G19" s="86"/>
      <c r="H19" s="76">
        <f t="shared" si="0"/>
        <v>0</v>
      </c>
      <c r="I19" s="86"/>
      <c r="J19" s="76">
        <f t="shared" si="1"/>
        <v>0</v>
      </c>
      <c r="K19" s="76">
        <f>IF(E17=0,0,G19/E17)</f>
        <v>0</v>
      </c>
      <c r="L19" s="76">
        <f>IF(E17=0,0,I19/E17)</f>
        <v>0</v>
      </c>
      <c r="M19" s="76">
        <f>K19+L19</f>
        <v>0</v>
      </c>
      <c r="N19" s="76">
        <f t="shared" si="2"/>
        <v>0</v>
      </c>
      <c r="O19" s="76"/>
    </row>
    <row r="20" spans="1:19" s="6" customFormat="1" ht="19.5" customHeight="1">
      <c r="A20" s="87"/>
      <c r="B20" s="88"/>
      <c r="C20" s="85"/>
      <c r="D20" s="76"/>
      <c r="E20" s="85"/>
      <c r="F20" s="89"/>
      <c r="G20" s="89"/>
      <c r="H20" s="76">
        <f t="shared" si="0"/>
        <v>0</v>
      </c>
      <c r="I20" s="86"/>
      <c r="J20" s="76">
        <f>I20*8.13</f>
        <v>0</v>
      </c>
      <c r="K20" s="76">
        <f>IF(E17=0,0,G20/E17)</f>
        <v>0</v>
      </c>
      <c r="L20" s="76">
        <f>IF(E17=0,0,I20/E17)</f>
        <v>0</v>
      </c>
      <c r="M20" s="76">
        <f>K20+L20</f>
        <v>0</v>
      </c>
      <c r="N20" s="76">
        <f t="shared" si="2"/>
        <v>0</v>
      </c>
      <c r="O20" s="76"/>
    </row>
    <row r="21" spans="1:19" s="6" customFormat="1" ht="19.5" customHeight="1">
      <c r="A21" s="87"/>
      <c r="B21" s="88"/>
      <c r="C21" s="85"/>
      <c r="D21" s="76"/>
      <c r="E21" s="85"/>
      <c r="F21" s="89"/>
      <c r="G21" s="89"/>
      <c r="H21" s="76">
        <f t="shared" si="0"/>
        <v>0</v>
      </c>
      <c r="I21" s="86"/>
      <c r="J21" s="76">
        <f t="shared" si="1"/>
        <v>0</v>
      </c>
      <c r="K21" s="76">
        <f>IF(E17=0,0,G21/E17)</f>
        <v>0</v>
      </c>
      <c r="L21" s="76">
        <f>IF(E17=0,0,I21/E17)</f>
        <v>0</v>
      </c>
      <c r="M21" s="76">
        <f>K21+L21</f>
        <v>0</v>
      </c>
      <c r="N21" s="76">
        <f t="shared" si="2"/>
        <v>0</v>
      </c>
      <c r="O21" s="76"/>
    </row>
    <row r="22" spans="1:19" s="6" customFormat="1" ht="19.5" customHeight="1">
      <c r="A22" s="87"/>
      <c r="B22" s="88"/>
      <c r="C22" s="85"/>
      <c r="D22" s="76"/>
      <c r="E22" s="85"/>
      <c r="F22" s="89"/>
      <c r="G22" s="89"/>
      <c r="H22" s="76">
        <f t="shared" si="0"/>
        <v>0</v>
      </c>
      <c r="I22" s="86"/>
      <c r="J22" s="76">
        <f t="shared" si="1"/>
        <v>0</v>
      </c>
      <c r="K22" s="76">
        <f>IF(E17=0,0,G22/E17)</f>
        <v>0</v>
      </c>
      <c r="L22" s="76">
        <f>IF(E17=0,0,I22/E17)</f>
        <v>0</v>
      </c>
      <c r="M22" s="76">
        <f>K22+L22</f>
        <v>0</v>
      </c>
      <c r="N22" s="76">
        <f t="shared" si="2"/>
        <v>0</v>
      </c>
      <c r="O22" s="76"/>
    </row>
    <row r="23" spans="1:19" s="6" customFormat="1" ht="19.5" customHeight="1">
      <c r="A23" s="87"/>
      <c r="B23" s="88"/>
      <c r="C23" s="85"/>
      <c r="D23" s="76"/>
      <c r="E23" s="85"/>
      <c r="F23" s="89"/>
      <c r="G23" s="89"/>
      <c r="H23" s="76">
        <f t="shared" si="0"/>
        <v>0</v>
      </c>
      <c r="I23" s="86"/>
      <c r="J23" s="76">
        <f>I23*8.13</f>
        <v>0</v>
      </c>
      <c r="K23" s="76">
        <f>IF(E17=0,0,G23/E17)</f>
        <v>0</v>
      </c>
      <c r="L23" s="76">
        <f>IF(E17=0,0,I23/E17)</f>
        <v>0</v>
      </c>
      <c r="M23" s="76">
        <f>K23+L23</f>
        <v>0</v>
      </c>
      <c r="N23" s="76">
        <f t="shared" si="2"/>
        <v>0</v>
      </c>
      <c r="O23" s="76"/>
    </row>
    <row r="24" spans="1:19" s="6" customFormat="1" ht="19.5" customHeight="1">
      <c r="A24" s="87"/>
      <c r="B24" s="88"/>
      <c r="C24" s="85"/>
      <c r="D24" s="76"/>
      <c r="E24" s="85"/>
      <c r="F24" s="89"/>
      <c r="G24" s="89"/>
      <c r="H24" s="76">
        <f t="shared" si="0"/>
        <v>0</v>
      </c>
      <c r="I24" s="86"/>
      <c r="J24" s="76">
        <f>I24*8.13</f>
        <v>0</v>
      </c>
      <c r="K24" s="76">
        <f>IF(E17=0,0,G24/E17)</f>
        <v>0</v>
      </c>
      <c r="L24" s="76">
        <f>IF(E17=0,0,I24/E17)</f>
        <v>0</v>
      </c>
      <c r="M24" s="76">
        <f>K24+L24</f>
        <v>0</v>
      </c>
      <c r="N24" s="76">
        <f>H24+J24</f>
        <v>0</v>
      </c>
      <c r="O24" s="76"/>
    </row>
    <row r="25" spans="1:19">
      <c r="A25" s="90" t="s">
        <v>21</v>
      </c>
      <c r="B25" s="91"/>
      <c r="C25" s="91"/>
      <c r="D25" s="92"/>
      <c r="E25" s="85"/>
      <c r="F25" s="85"/>
      <c r="G25" s="85"/>
      <c r="H25" s="76"/>
      <c r="I25" s="85"/>
      <c r="J25" s="76"/>
      <c r="K25" s="76"/>
      <c r="L25" s="76"/>
      <c r="M25" s="76"/>
      <c r="N25" s="76"/>
      <c r="O25" s="76"/>
    </row>
    <row r="26" spans="1:19" s="6" customFormat="1">
      <c r="A26" s="85" t="str">
        <f>IF(C26&gt;0,"เบิกเพิ่ม",IF(C26=0,"","ส่งคืน"))</f>
        <v/>
      </c>
      <c r="B26" s="85" t="s">
        <v>28</v>
      </c>
      <c r="C26" s="85">
        <f>E17-C17</f>
        <v>0</v>
      </c>
      <c r="D26" s="82">
        <f>C26*1056.9</f>
        <v>0</v>
      </c>
      <c r="E26" s="7"/>
      <c r="F26" s="93"/>
      <c r="G26" s="85"/>
      <c r="H26" s="76"/>
      <c r="I26" s="85"/>
      <c r="J26" s="76"/>
      <c r="K26" s="76"/>
      <c r="L26" s="76"/>
      <c r="M26" s="76"/>
      <c r="N26" s="76"/>
      <c r="O26" s="76"/>
    </row>
    <row r="27" spans="1:19" s="6" customFormat="1" ht="18.75" customHeight="1">
      <c r="A27" s="94"/>
      <c r="B27" s="95"/>
      <c r="C27" s="85"/>
      <c r="D27" s="76"/>
      <c r="E27" s="85"/>
      <c r="F27" s="85"/>
      <c r="G27" s="85"/>
      <c r="H27" s="76"/>
      <c r="I27" s="85"/>
      <c r="J27" s="76"/>
      <c r="K27" s="76"/>
      <c r="L27" s="76"/>
      <c r="M27" s="76"/>
      <c r="N27" s="76"/>
      <c r="O27" s="82"/>
    </row>
    <row r="28" spans="1:19" s="6" customFormat="1">
      <c r="A28" s="96" t="s">
        <v>20</v>
      </c>
      <c r="B28" s="97"/>
      <c r="C28" s="98"/>
      <c r="D28" s="99">
        <f>ROUND(SUM(D17:D27),2)</f>
        <v>0</v>
      </c>
      <c r="E28" s="100">
        <f>ROUNDDOWN(SUM(E17:E27),2)</f>
        <v>0</v>
      </c>
      <c r="F28" s="101"/>
      <c r="G28" s="100">
        <f>SUM(G15:G27)</f>
        <v>0</v>
      </c>
      <c r="H28" s="101">
        <f>ROUNDDOWN(SUM(H15:H27),2)</f>
        <v>0</v>
      </c>
      <c r="I28" s="100">
        <f>SUM(I15:I27)</f>
        <v>0</v>
      </c>
      <c r="J28" s="101">
        <f>ROUNDDOWN(SUM(J15:J27),2)</f>
        <v>0</v>
      </c>
      <c r="K28" s="101">
        <f>SUM(K15:K27)</f>
        <v>0</v>
      </c>
      <c r="L28" s="101">
        <f>SUM(L15:L27)</f>
        <v>0</v>
      </c>
      <c r="M28" s="101">
        <f>SUM(M15:M27)</f>
        <v>0</v>
      </c>
      <c r="N28" s="99">
        <f>ROUNDDOWN(SUM(N15:N27),2)</f>
        <v>0</v>
      </c>
      <c r="O28" s="101">
        <f>ROUNDDOWN(D28-N28,2)</f>
        <v>0</v>
      </c>
      <c r="R28" s="102"/>
      <c r="S28" s="103"/>
    </row>
    <row r="29" spans="1:19" s="6" customFormat="1" ht="19.5" customHeight="1">
      <c r="A29" s="87"/>
      <c r="B29" s="104"/>
      <c r="C29" s="104"/>
      <c r="D29" s="105"/>
      <c r="E29" s="104"/>
      <c r="F29" s="104"/>
      <c r="G29" s="85"/>
      <c r="H29" s="76"/>
      <c r="I29" s="85"/>
      <c r="J29" s="76"/>
      <c r="K29" s="76"/>
      <c r="L29" s="76"/>
      <c r="M29" s="76"/>
      <c r="N29" s="76"/>
      <c r="O29" s="76"/>
    </row>
    <row r="30" spans="1:19" s="6" customFormat="1" ht="19.5" customHeight="1">
      <c r="A30" s="87"/>
      <c r="B30" s="104"/>
      <c r="C30" s="104"/>
      <c r="D30" s="106"/>
      <c r="E30" s="104"/>
      <c r="F30" s="104"/>
      <c r="G30" s="107"/>
      <c r="H30" s="108"/>
      <c r="I30" s="108"/>
      <c r="J30" s="109"/>
      <c r="K30" s="109"/>
      <c r="L30" s="109"/>
      <c r="M30" s="109"/>
      <c r="N30" s="110"/>
      <c r="O30" s="111"/>
    </row>
    <row r="31" spans="1:19" s="6" customFormat="1">
      <c r="A31" s="112"/>
      <c r="B31" s="113"/>
      <c r="C31" s="114"/>
      <c r="D31" s="115"/>
      <c r="E31" s="114"/>
      <c r="F31" s="114"/>
      <c r="G31" s="116" t="str">
        <f>IF(O28=0,"-",IF(O28&lt;0,"*โรงเรียนสนับสนุนค่าใช้จ่ายเป็นค่าอาหารเสริม(นม) เพิ่มเติม จำนวน "&amp;O28-O28*2&amp;" บาท","*เงินเหลือจ่ายที่โรงเรียนจะต้องส่งเงินคืน สช. จำนวน "&amp;O28&amp;" บาท"))</f>
        <v>-</v>
      </c>
      <c r="H31" s="117"/>
      <c r="I31" s="117"/>
      <c r="J31" s="117"/>
      <c r="K31" s="117"/>
      <c r="L31" s="117"/>
      <c r="M31" s="117"/>
      <c r="N31" s="117"/>
      <c r="O31" s="118"/>
    </row>
    <row r="32" spans="1:19" s="6" customFormat="1">
      <c r="A32" s="119" t="s">
        <v>32</v>
      </c>
      <c r="B32" s="120" t="s">
        <v>34</v>
      </c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7"/>
      <c r="Q32" s="22"/>
    </row>
    <row r="33" spans="1:17" ht="22.5" customHeight="1">
      <c r="A33" s="7"/>
      <c r="B33" s="121" t="s">
        <v>39</v>
      </c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7"/>
      <c r="Q33" s="22"/>
    </row>
    <row r="34" spans="1:17" ht="22.5" customHeight="1">
      <c r="A34" s="7"/>
      <c r="B34" s="121" t="s">
        <v>40</v>
      </c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7"/>
      <c r="Q34" s="22"/>
    </row>
    <row r="35" spans="1:17" ht="21" customHeight="1">
      <c r="A35" s="7"/>
      <c r="B35" s="7" t="s">
        <v>37</v>
      </c>
      <c r="D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22"/>
    </row>
    <row r="36" spans="1:17" ht="21.75" customHeight="1">
      <c r="A36" s="7"/>
      <c r="B36" s="121" t="s">
        <v>33</v>
      </c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7"/>
      <c r="Q36" s="22"/>
    </row>
    <row r="37" spans="1:17">
      <c r="H37" s="7"/>
      <c r="I37" s="7"/>
      <c r="N37" s="7"/>
      <c r="O37" s="7"/>
      <c r="P37" s="7"/>
      <c r="Q37" s="22"/>
    </row>
    <row r="38" spans="1:17">
      <c r="H38" s="6"/>
      <c r="I38" s="7"/>
    </row>
    <row r="39" spans="1:17">
      <c r="H39" s="7"/>
      <c r="I39" s="7"/>
    </row>
    <row r="40" spans="1:17">
      <c r="H40" s="7"/>
      <c r="I40" s="7"/>
    </row>
    <row r="41" spans="1:17">
      <c r="H41" s="7"/>
      <c r="I41" s="7"/>
    </row>
    <row r="42" spans="1:17"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</row>
  </sheetData>
  <mergeCells count="26">
    <mergeCell ref="G31:O31"/>
    <mergeCell ref="B32:O32"/>
    <mergeCell ref="B33:O33"/>
    <mergeCell ref="B34:O34"/>
    <mergeCell ref="B36:O36"/>
    <mergeCell ref="G30:I30"/>
    <mergeCell ref="A11:B14"/>
    <mergeCell ref="C11:D11"/>
    <mergeCell ref="E11:N11"/>
    <mergeCell ref="F12:F14"/>
    <mergeCell ref="G12:H13"/>
    <mergeCell ref="I12:J13"/>
    <mergeCell ref="K12:K14"/>
    <mergeCell ref="L12:L14"/>
    <mergeCell ref="M12:M14"/>
    <mergeCell ref="A15:B15"/>
    <mergeCell ref="A17:B17"/>
    <mergeCell ref="A25:D25"/>
    <mergeCell ref="A28:C28"/>
    <mergeCell ref="A16:B16"/>
    <mergeCell ref="A8:O8"/>
    <mergeCell ref="B3:C3"/>
    <mergeCell ref="E3:G3"/>
    <mergeCell ref="B5:N5"/>
    <mergeCell ref="A6:O6"/>
    <mergeCell ref="A7:O7"/>
  </mergeCells>
  <printOptions horizontalCentered="1" verticalCentered="1"/>
  <pageMargins left="0.39370078740157483" right="0.39370078740157483" top="0.19685039370078741" bottom="0.11811023622047245" header="0.31496062992125984" footer="0.23622047244094491"/>
  <pageSetup paperSize="9" scale="68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ภาคเรียนที่ 1 พ.ท.ทั่วไป</vt:lpstr>
      <vt:lpstr>ภาคเรียนที่ 1 พ.ท.ห่างไกล</vt:lpstr>
      <vt:lpstr>'ภาคเรียนที่ 1 พ.ท.ทั่วไป'!Print_Area</vt:lpstr>
      <vt:lpstr>'ภาคเรียนที่ 1 พ.ท.ห่างไกล'!Print_Area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ict</dc:creator>
  <cp:lastModifiedBy>HP</cp:lastModifiedBy>
  <cp:lastPrinted>2023-05-25T08:45:34Z</cp:lastPrinted>
  <dcterms:created xsi:type="dcterms:W3CDTF">2018-05-24T07:48:55Z</dcterms:created>
  <dcterms:modified xsi:type="dcterms:W3CDTF">2024-04-29T04:41:49Z</dcterms:modified>
</cp:coreProperties>
</file>